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atrejo01\Documents\12 Obra Plaza San Martín Tex\Prebases 31-03-2015\documentos técnicos N14\CATALOGOS\"/>
    </mc:Choice>
  </mc:AlternateContent>
  <bookViews>
    <workbookView xWindow="3525" yWindow="1845" windowWidth="7230" windowHeight="10335" tabRatio="814" activeTab="1"/>
  </bookViews>
  <sheets>
    <sheet name="DATOS" sheetId="1" r:id="rId1"/>
    <sheet name="CARATULA" sheetId="2" r:id="rId2"/>
    <sheet name="ZONA DE COBRO" sheetId="3" r:id="rId3"/>
    <sheet name="Hoja1" sheetId="4" state="hidden" r:id="rId4"/>
  </sheets>
  <definedNames>
    <definedName name="area" localSheetId="1">#REF!</definedName>
    <definedName name="area">#REF!</definedName>
    <definedName name="_xlnm.Print_Area" localSheetId="1">CARATULA!$A$1:$K$51</definedName>
    <definedName name="_xlnm.Print_Area" localSheetId="2">'ZONA DE COBRO'!$A$1:$F$379</definedName>
    <definedName name="ASDASD" localSheetId="1">#REF!</definedName>
    <definedName name="ASDASD">#REF!</definedName>
    <definedName name="cargo" localSheetId="1">#REF!</definedName>
    <definedName name="cargo">#REF!</definedName>
    <definedName name="cargocontacto" localSheetId="1">#REF!</definedName>
    <definedName name="cargocontacto">#REF!</definedName>
    <definedName name="cargoresponsabledelaobra" localSheetId="1">#REF!</definedName>
    <definedName name="cargoresponsabledelaobra">#REF!</definedName>
    <definedName name="cargovendedor" localSheetId="1">#REF!</definedName>
    <definedName name="cargovendedor">#REF!</definedName>
    <definedName name="ciudad" localSheetId="1">#REF!</definedName>
    <definedName name="ciudad">#REF!</definedName>
    <definedName name="ciudad2">#REF!</definedName>
    <definedName name="ciudadcliente" localSheetId="1">#REF!</definedName>
    <definedName name="ciudadcliente">#REF!</definedName>
    <definedName name="ciudaddelaobra" localSheetId="1">#REF!</definedName>
    <definedName name="ciudaddelaobra">#REF!</definedName>
    <definedName name="cmic" localSheetId="1">#REF!</definedName>
    <definedName name="cmic">#REF!</definedName>
    <definedName name="codigodelaobra" localSheetId="1">#REF!</definedName>
    <definedName name="codigodelaobra">#REF!</definedName>
    <definedName name="codigopostalcliente" localSheetId="1">#REF!</definedName>
    <definedName name="codigopostalcliente">#REF!</definedName>
    <definedName name="codigopostaldelaobra" localSheetId="1">#REF!</definedName>
    <definedName name="codigopostaldelaobra">#REF!</definedName>
    <definedName name="codigovendedor" localSheetId="1">#REF!</definedName>
    <definedName name="codigovendedor">#REF!</definedName>
    <definedName name="colonia" localSheetId="1">#REF!</definedName>
    <definedName name="colonia">#REF!</definedName>
    <definedName name="coloniacliente" localSheetId="1">#REF!</definedName>
    <definedName name="coloniacliente">#REF!</definedName>
    <definedName name="coloniadelaobra" localSheetId="1">#REF!</definedName>
    <definedName name="coloniadelaobra">#REF!</definedName>
    <definedName name="contactocliente" localSheetId="1">#REF!</definedName>
    <definedName name="contactocliente">#REF!</definedName>
    <definedName name="decimalesredondeo" localSheetId="1">#REF!</definedName>
    <definedName name="decimalesredondeo">#REF!</definedName>
    <definedName name="departamento" localSheetId="1">#REF!</definedName>
    <definedName name="departamento">#REF!</definedName>
    <definedName name="direccioncliente" localSheetId="1">#REF!</definedName>
    <definedName name="direccioncliente">#REF!</definedName>
    <definedName name="direcciondeconcurso" localSheetId="1">#REF!</definedName>
    <definedName name="direcciondeconcurso">#REF!</definedName>
    <definedName name="direcciondelaobra" localSheetId="1">#REF!</definedName>
    <definedName name="direcciondelaobra">#REF!</definedName>
    <definedName name="domicilio" localSheetId="1">#REF!</definedName>
    <definedName name="domicilio">#REF!</definedName>
    <definedName name="email" localSheetId="1">#REF!</definedName>
    <definedName name="email">#REF!</definedName>
    <definedName name="emailcliente" localSheetId="1">#REF!</definedName>
    <definedName name="emailcliente">#REF!</definedName>
    <definedName name="emaildelaobra" localSheetId="1">#REF!</definedName>
    <definedName name="emaildelaobra">#REF!</definedName>
    <definedName name="estado" localSheetId="1">#REF!</definedName>
    <definedName name="estado">#REF!</definedName>
    <definedName name="estado2">#REF!</definedName>
    <definedName name="estadodelaobra" localSheetId="1">#REF!</definedName>
    <definedName name="estadodelaobra">#REF!</definedName>
    <definedName name="fechaconvocatoria" localSheetId="1">#REF!</definedName>
    <definedName name="fechaconvocatoria">#REF!</definedName>
    <definedName name="fechadeconcurso" localSheetId="1">#REF!</definedName>
    <definedName name="fechadeconcurso">#REF!</definedName>
    <definedName name="fechainicio" localSheetId="1">#REF!</definedName>
    <definedName name="fechainicio">#REF!</definedName>
    <definedName name="fechaterminacion" localSheetId="1">#REF!</definedName>
    <definedName name="fechaterminacion">#REF!</definedName>
    <definedName name="imss" localSheetId="1">#REF!</definedName>
    <definedName name="imss">#REF!</definedName>
    <definedName name="infonavit" localSheetId="1">#REF!</definedName>
    <definedName name="infonavit">#REF!</definedName>
    <definedName name="mailcontacto" localSheetId="1">#REF!</definedName>
    <definedName name="mailcontacto">#REF!</definedName>
    <definedName name="mailvendedor" localSheetId="1">#REF!</definedName>
    <definedName name="mailvendedor">#REF!</definedName>
    <definedName name="nombrecliente" localSheetId="1">#REF!</definedName>
    <definedName name="nombrecliente">#REF!</definedName>
    <definedName name="nombredelaobra" localSheetId="1">#REF!</definedName>
    <definedName name="nombredelaobra">#REF!</definedName>
    <definedName name="nombrevendedor" localSheetId="1">#REF!</definedName>
    <definedName name="nombrevendedor">#REF!</definedName>
    <definedName name="numconvocatoria" localSheetId="1">#REF!</definedName>
    <definedName name="numconvocatoria">#REF!</definedName>
    <definedName name="numerodeconcurso" localSheetId="1">#REF!</definedName>
    <definedName name="numerodeconcurso">#REF!</definedName>
    <definedName name="plazocalculado" localSheetId="1">#REF!</definedName>
    <definedName name="plazocalculado">#REF!</definedName>
    <definedName name="plazoreal" localSheetId="1">#REF!</definedName>
    <definedName name="plazoreal">#REF!</definedName>
    <definedName name="porcentajeivapresupuesto" localSheetId="1">#REF!</definedName>
    <definedName name="porcentajeivapresupuesto">#REF!</definedName>
    <definedName name="primeramoneda" localSheetId="1">#REF!</definedName>
    <definedName name="primeramoneda">#REF!</definedName>
    <definedName name="razonsocial" localSheetId="1">#REF!</definedName>
    <definedName name="razonsocial">#REF!</definedName>
    <definedName name="remateprimeramoneda" localSheetId="1">#REF!</definedName>
    <definedName name="remateprimeramoneda">#REF!</definedName>
    <definedName name="rematesegundamoneda" localSheetId="1">#REF!</definedName>
    <definedName name="rematesegundamoneda">#REF!</definedName>
    <definedName name="responsable" localSheetId="1">#REF!</definedName>
    <definedName name="responsable">#REF!</definedName>
    <definedName name="responsabledelaobra" localSheetId="1">#REF!</definedName>
    <definedName name="responsabledelaobra">#REF!</definedName>
    <definedName name="rfc" localSheetId="1">#REF!</definedName>
    <definedName name="rfc">#REF!</definedName>
    <definedName name="segundamoneda" localSheetId="1">#REF!</definedName>
    <definedName name="segundamoneda">#REF!</definedName>
    <definedName name="telefono" localSheetId="1">#REF!</definedName>
    <definedName name="telefono">#REF!</definedName>
    <definedName name="telefonocliente" localSheetId="1">#REF!</definedName>
    <definedName name="telefonocliente">#REF!</definedName>
    <definedName name="telefonocontacto" localSheetId="1">#REF!</definedName>
    <definedName name="telefonocontacto">#REF!</definedName>
    <definedName name="telefonodelaobra" localSheetId="1">#REF!</definedName>
    <definedName name="telefonodelaobra">#REF!</definedName>
    <definedName name="telefonovendedor" localSheetId="1">#REF!</definedName>
    <definedName name="telefonovendedor">#REF!</definedName>
    <definedName name="tipodelicitacion" localSheetId="1">#REF!</definedName>
    <definedName name="tipodelicitacion">#REF!</definedName>
    <definedName name="_xlnm.Print_Titles" localSheetId="1">CARATULA!$1:$7</definedName>
    <definedName name="_xlnm.Print_Titles" localSheetId="2">'ZONA DE COBRO'!$2:$14</definedName>
    <definedName name="totalpresupuestoprimeramoneda" localSheetId="1">#REF!</definedName>
    <definedName name="totalpresupuestoprimeramoneda">#REF!</definedName>
    <definedName name="totalpresupuestosegundamoneda" localSheetId="1">#REF!</definedName>
    <definedName name="totalpresupuestosegundamoneda">#REF!</definedName>
    <definedName name="Z_162F41BB_6EF8_4BEC_8280_B4ACEB394702_.wvu.PrintArea" localSheetId="1" hidden="1">CARATULA!$A$1:$K$51</definedName>
    <definedName name="Z_162F41BB_6EF8_4BEC_8280_B4ACEB394702_.wvu.PrintArea" localSheetId="2" hidden="1">'ZONA DE COBRO'!$A$1:$F$379</definedName>
    <definedName name="Z_162F41BB_6EF8_4BEC_8280_B4ACEB394702_.wvu.PrintTitles" localSheetId="1" hidden="1">CARATULA!$1:$7</definedName>
    <definedName name="Z_162F41BB_6EF8_4BEC_8280_B4ACEB394702_.wvu.PrintTitles" localSheetId="2" hidden="1">'ZONA DE COBRO'!$2:$14</definedName>
    <definedName name="Z_1E03F048_D478_4478_8644_0CE4BC87DC79_.wvu.PrintArea" localSheetId="2" hidden="1">'ZONA DE COBRO'!$A$1:$F$379</definedName>
    <definedName name="Z_1E03F048_D478_4478_8644_0CE4BC87DC79_.wvu.PrintTitles" localSheetId="2" hidden="1">'ZONA DE COBRO'!$2:$14</definedName>
    <definedName name="Z_207E52B2_BF48_4D16_9D87_7045D750C14B_.wvu.PrintArea" localSheetId="1" hidden="1">CARATULA!$A$1:$K$51</definedName>
    <definedName name="Z_207E52B2_BF48_4D16_9D87_7045D750C14B_.wvu.PrintArea" localSheetId="2" hidden="1">'ZONA DE COBRO'!$A$1:$F$379</definedName>
    <definedName name="Z_207E52B2_BF48_4D16_9D87_7045D750C14B_.wvu.PrintTitles" localSheetId="1" hidden="1">CARATULA!$1:$7</definedName>
    <definedName name="Z_207E52B2_BF48_4D16_9D87_7045D750C14B_.wvu.PrintTitles" localSheetId="2" hidden="1">'ZONA DE COBRO'!$2:$14</definedName>
    <definedName name="Z_29EEB747_74A5_4940_BEF5_9BF888B1466C_.wvu.PrintArea" localSheetId="1" hidden="1">CARATULA!$A$1:$K$51</definedName>
    <definedName name="Z_29EEB747_74A5_4940_BEF5_9BF888B1466C_.wvu.PrintArea" localSheetId="2" hidden="1">'ZONA DE COBRO'!$A$1:$F$379</definedName>
    <definedName name="Z_29EEB747_74A5_4940_BEF5_9BF888B1466C_.wvu.PrintTitles" localSheetId="1" hidden="1">CARATULA!$1:$7</definedName>
    <definedName name="Z_29EEB747_74A5_4940_BEF5_9BF888B1466C_.wvu.PrintTitles" localSheetId="2" hidden="1">'ZONA DE COBRO'!$2:$14</definedName>
    <definedName name="Z_3AE9DE29_F319_45CA_9007_8EBC34615D83_.wvu.PrintArea" localSheetId="1" hidden="1">CARATULA!$A$1:$J$54</definedName>
    <definedName name="Z_3AE9DE29_F319_45CA_9007_8EBC34615D83_.wvu.PrintArea" localSheetId="2" hidden="1">'ZONA DE COBRO'!$A$1:$F$379</definedName>
    <definedName name="Z_3AE9DE29_F319_45CA_9007_8EBC34615D83_.wvu.PrintTitles" localSheetId="1" hidden="1">CARATULA!$1:$7</definedName>
    <definedName name="Z_3AE9DE29_F319_45CA_9007_8EBC34615D83_.wvu.PrintTitles" localSheetId="2" hidden="1">'ZONA DE COBRO'!$2:$14</definedName>
    <definedName name="Z_5E0AEEAB_0A36_45A3_8D98_7068235238A0_.wvu.PrintArea" localSheetId="2" hidden="1">'ZONA DE COBRO'!$A$1:$F$379</definedName>
    <definedName name="Z_5E0AEEAB_0A36_45A3_8D98_7068235238A0_.wvu.PrintTitles" localSheetId="2" hidden="1">'ZONA DE COBRO'!$2:$14</definedName>
    <definedName name="Z_77FBA20D_B7A8_4E59_9EA0_C2E164A859E5_.wvu.PrintArea" localSheetId="1" hidden="1">CARATULA!$A$1:$K$51</definedName>
    <definedName name="Z_77FBA20D_B7A8_4E59_9EA0_C2E164A859E5_.wvu.PrintArea" localSheetId="2" hidden="1">'ZONA DE COBRO'!$A$1:$F$379</definedName>
    <definedName name="Z_77FBA20D_B7A8_4E59_9EA0_C2E164A859E5_.wvu.PrintTitles" localSheetId="1" hidden="1">CARATULA!$1:$7</definedName>
    <definedName name="Z_77FBA20D_B7A8_4E59_9EA0_C2E164A859E5_.wvu.PrintTitles" localSheetId="2" hidden="1">'ZONA DE COBRO'!$2:$14</definedName>
    <definedName name="Z_ED85AC9F_31ED_4F26_80A8_243EAF1D1219_.wvu.PrintArea" localSheetId="1" hidden="1">CARATULA!$A$1:$K$51</definedName>
    <definedName name="Z_ED85AC9F_31ED_4F26_80A8_243EAF1D1219_.wvu.PrintArea" localSheetId="2" hidden="1">'ZONA DE COBRO'!$A$1:$F$379</definedName>
    <definedName name="Z_ED85AC9F_31ED_4F26_80A8_243EAF1D1219_.wvu.PrintTitles" localSheetId="1" hidden="1">CARATULA!$1:$7</definedName>
    <definedName name="Z_ED85AC9F_31ED_4F26_80A8_243EAF1D1219_.wvu.PrintTitles" localSheetId="2" hidden="1">'ZONA DE COBRO'!$2:$14</definedName>
    <definedName name="Z_F6114E7D_9C9D_4E29_A18C_0F6C3CFC0A33_.wvu.PrintArea" localSheetId="2" hidden="1">'ZONA DE COBRO'!$A$1:$F$379</definedName>
    <definedName name="Z_F6114E7D_9C9D_4E29_A18C_0F6C3CFC0A33_.wvu.PrintTitles" localSheetId="2" hidden="1">'ZONA DE COBRO'!$2:$14</definedName>
  </definedNames>
  <calcPr calcId="152511"/>
  <customWorkbookViews>
    <customWorkbookView name="Admin - Vista personalizada" guid="{29EEB747-74A5-4940-BEF5-9BF888B1466C}" mergeInterval="0" personalView="1" xWindow="729" yWindow="32" windowWidth="702" windowHeight="646" tabRatio="814" activeSheetId="3"/>
    <customWorkbookView name="Equipo15 - Vista personalizada" guid="{3AE9DE29-F319-45CA-9007-8EBC34615D83}" mergeInterval="0" personalView="1" maximized="1" xWindow="1" yWindow="1" windowWidth="535" windowHeight="778" tabRatio="814" activeSheetId="3"/>
    <customWorkbookView name="Arquitectura - Vista personalizada" guid="{ED85AC9F-31ED-4F26-80A8-243EAF1D1219}" autoUpdate="1" mergeInterval="5" personalView="1" maximized="1" windowWidth="1362" windowHeight="553" tabRatio="814" activeSheetId="3"/>
    <customWorkbookView name="equipo03 - Vista personalizada" guid="{77FBA20D-B7A8-4E59-9EA0-C2E164A859E5}" autoUpdate="1" mergeInterval="5" personalView="1" maximized="1" windowWidth="1362" windowHeight="525" tabRatio="814" activeSheetId="3"/>
    <customWorkbookView name="Usuario - Vista personalizada" guid="{162F41BB-6EF8-4BEC-8280-B4ACEB394702}" mergeInterval="0" personalView="1" maximized="1" xWindow="1" yWindow="1" windowWidth="1280" windowHeight="747" tabRatio="814" activeSheetId="3"/>
    <customWorkbookView name="Equipo 16 - Vista personalizada" guid="{207E52B2-BF48-4D16-9D87-7045D750C14B}" mergeInterval="0" personalView="1" maximized="1" windowWidth="1362" windowHeight="543" tabRatio="814" activeSheetId="3"/>
    <customWorkbookView name="Equipo10 - Vista personalizada" guid="{5E0AEEAB-0A36-45A3-8D98-7068235238A0}" mergeInterval="0" personalView="1" maximized="1" xWindow="1" yWindow="1" windowWidth="1152" windowHeight="643" tabRatio="814" activeSheetId="3"/>
    <customWorkbookView name="WinuE - Vista personalizada" guid="{F6114E7D-9C9D-4E29-A18C-0F6C3CFC0A33}" autoUpdate="1" mergeInterval="5" personalView="1" maximized="1" windowWidth="1258" windowHeight="237" tabRatio="814" activeSheetId="3"/>
    <customWorkbookView name="User - Vista personalizada" guid="{1E03F048-D478-4478-8644-0CE4BC87DC79}" mergeInterval="0" personalView="1" maximized="1" xWindow="1" yWindow="1" windowWidth="1280" windowHeight="799" tabRatio="814" activeSheetId="3"/>
  </customWorkbookViews>
  <fileRecoveryPr autoRecover="0"/>
</workbook>
</file>

<file path=xl/calcChain.xml><?xml version="1.0" encoding="utf-8"?>
<calcChain xmlns="http://schemas.openxmlformats.org/spreadsheetml/2006/main">
  <c r="F131" i="3" l="1"/>
  <c r="F130" i="3"/>
  <c r="F135" i="3" l="1"/>
  <c r="F134" i="3"/>
  <c r="F133" i="3"/>
  <c r="F132" i="3"/>
  <c r="D238" i="3" l="1"/>
  <c r="D376" i="3" l="1"/>
  <c r="D377" i="3" s="1"/>
  <c r="D369" i="3"/>
  <c r="D346" i="3"/>
  <c r="D347" i="3" s="1"/>
  <c r="D221" i="3"/>
  <c r="D184" i="3"/>
  <c r="D79" i="3"/>
  <c r="D21" i="3"/>
  <c r="C5" i="3" l="1"/>
  <c r="C2" i="3"/>
  <c r="A24" i="2"/>
  <c r="C12" i="3" l="1"/>
  <c r="C10" i="3"/>
  <c r="C8" i="3"/>
  <c r="A46" i="2"/>
  <c r="A43" i="2"/>
  <c r="A40" i="2"/>
  <c r="C7" i="3"/>
  <c r="A37" i="2"/>
  <c r="C6" i="3"/>
  <c r="A34" i="2"/>
  <c r="A31" i="2"/>
  <c r="C4" i="3"/>
  <c r="A28" i="2"/>
  <c r="C3" i="3"/>
  <c r="A20" i="2" l="1"/>
  <c r="H88" i="4" l="1"/>
  <c r="D84" i="4"/>
  <c r="B60" i="4"/>
  <c r="G52" i="4"/>
  <c r="E32" i="4"/>
  <c r="I28" i="4"/>
  <c r="K22" i="4"/>
  <c r="B13" i="4"/>
  <c r="D92" i="4" l="1"/>
  <c r="J44" i="4"/>
</calcChain>
</file>

<file path=xl/sharedStrings.xml><?xml version="1.0" encoding="utf-8"?>
<sst xmlns="http://schemas.openxmlformats.org/spreadsheetml/2006/main" count="1153" uniqueCount="787">
  <si>
    <t>Código</t>
  </si>
  <si>
    <t>Unidad</t>
  </si>
  <si>
    <t>P. Unitario</t>
  </si>
  <si>
    <t xml:space="preserve">               </t>
  </si>
  <si>
    <t>Cantidad</t>
  </si>
  <si>
    <t xml:space="preserve">           </t>
  </si>
  <si>
    <t>KG</t>
  </si>
  <si>
    <t>Concepto</t>
  </si>
  <si>
    <t>Importe</t>
  </si>
  <si>
    <t>cv-1</t>
  </si>
  <si>
    <t>cv-2</t>
  </si>
  <si>
    <t>cv-3</t>
  </si>
  <si>
    <t>cv-4</t>
  </si>
  <si>
    <t>cv-5</t>
  </si>
  <si>
    <t>cv-6</t>
  </si>
  <si>
    <t>cv-7</t>
  </si>
  <si>
    <t>cv-8</t>
  </si>
  <si>
    <t>cv-9</t>
  </si>
  <si>
    <t>cv-10</t>
  </si>
  <si>
    <t>cv-11</t>
  </si>
  <si>
    <t>cv-12</t>
  </si>
  <si>
    <t>PTR-1</t>
  </si>
  <si>
    <t>PTR-2</t>
  </si>
  <si>
    <t>PTR-3</t>
  </si>
  <si>
    <t>PTR-4</t>
  </si>
  <si>
    <t>PTR-5</t>
  </si>
  <si>
    <t>PTR-6</t>
  </si>
  <si>
    <t>PTR-7</t>
  </si>
  <si>
    <t>PTR-8</t>
  </si>
  <si>
    <t>PTR-9</t>
  </si>
  <si>
    <t>PTR-10</t>
  </si>
  <si>
    <t>PTR-11</t>
  </si>
  <si>
    <t>PTR-12</t>
  </si>
  <si>
    <t>PTR-13</t>
  </si>
  <si>
    <t>PTR-14</t>
  </si>
  <si>
    <t>PTR-15</t>
  </si>
  <si>
    <t>PTR-16</t>
  </si>
  <si>
    <t>PTR-17</t>
  </si>
  <si>
    <t>PTR-18</t>
  </si>
  <si>
    <t>PTR-19</t>
  </si>
  <si>
    <t>PTR-20</t>
  </si>
  <si>
    <t>PTR-21</t>
  </si>
  <si>
    <t>PTR-22</t>
  </si>
  <si>
    <t>PTR-23</t>
  </si>
  <si>
    <t>PTR-24</t>
  </si>
  <si>
    <t>PTR-25</t>
  </si>
  <si>
    <t>PTR-26</t>
  </si>
  <si>
    <t>PTR-27</t>
  </si>
  <si>
    <t>PTR-28</t>
  </si>
  <si>
    <t>PTR-29</t>
  </si>
  <si>
    <t>PTR-30</t>
  </si>
  <si>
    <t>PTR-31</t>
  </si>
  <si>
    <t>PTR-32</t>
  </si>
  <si>
    <t>PTR-33</t>
  </si>
  <si>
    <t>PTR-34</t>
  </si>
  <si>
    <t>PTR-35</t>
  </si>
  <si>
    <t>PTR-36</t>
  </si>
  <si>
    <t>PTR-37</t>
  </si>
  <si>
    <t>PTR-38</t>
  </si>
  <si>
    <t>PTR-39</t>
  </si>
  <si>
    <t>PTR-40</t>
  </si>
  <si>
    <t>PTR-41</t>
  </si>
  <si>
    <t>PTR-42</t>
  </si>
  <si>
    <t>CS3-1</t>
  </si>
  <si>
    <t>CS3-2</t>
  </si>
  <si>
    <t>CS3-3</t>
  </si>
  <si>
    <t>CI3-1</t>
  </si>
  <si>
    <t>CI3-2</t>
  </si>
  <si>
    <t>CI3-3</t>
  </si>
  <si>
    <t>MI-R*1</t>
  </si>
  <si>
    <t>MI-R*2</t>
  </si>
  <si>
    <t>MI-R*3</t>
  </si>
  <si>
    <t>MI-R*4</t>
  </si>
  <si>
    <t>MI-R*5</t>
  </si>
  <si>
    <t>MI-R*6</t>
  </si>
  <si>
    <t>MI-R*7</t>
  </si>
  <si>
    <t>MI-R*8</t>
  </si>
  <si>
    <t>D-3*1</t>
  </si>
  <si>
    <t>D-3*2</t>
  </si>
  <si>
    <t>D-3*3</t>
  </si>
  <si>
    <t>D-3*4</t>
  </si>
  <si>
    <t>D-3*5</t>
  </si>
  <si>
    <t>D-3*6</t>
  </si>
  <si>
    <t>D-3*7</t>
  </si>
  <si>
    <t>D-3*8</t>
  </si>
  <si>
    <t>D-3*9</t>
  </si>
  <si>
    <t>D-3*10</t>
  </si>
  <si>
    <t>D-3*11</t>
  </si>
  <si>
    <t>D-3*12</t>
  </si>
  <si>
    <t>D-3*13</t>
  </si>
  <si>
    <t>D-3*14</t>
  </si>
  <si>
    <t>D-3*15</t>
  </si>
  <si>
    <t>D-3*16</t>
  </si>
  <si>
    <t>M-3*1</t>
  </si>
  <si>
    <t>M-3*2</t>
  </si>
  <si>
    <t>M-3*3</t>
  </si>
  <si>
    <t>M-3*4</t>
  </si>
  <si>
    <t>M-3*5</t>
  </si>
  <si>
    <t>M-3*6</t>
  </si>
  <si>
    <t>M-3*7</t>
  </si>
  <si>
    <t>M-3*8</t>
  </si>
  <si>
    <t>M-3*9</t>
  </si>
  <si>
    <t>M-3*10</t>
  </si>
  <si>
    <t>CI-IB*1</t>
  </si>
  <si>
    <t>CI-IB*2</t>
  </si>
  <si>
    <t>D-3A*1</t>
  </si>
  <si>
    <t>D-3A*2</t>
  </si>
  <si>
    <t>D-3A*3</t>
  </si>
  <si>
    <t>D-3A*4</t>
  </si>
  <si>
    <t>KG/M</t>
  </si>
  <si>
    <t>PTR 102x4.8</t>
  </si>
  <si>
    <t>PTR 51x4.0</t>
  </si>
  <si>
    <t>PTR 76x4.8</t>
  </si>
  <si>
    <t>PTR 51x2.8</t>
  </si>
  <si>
    <t>D-1*1</t>
  </si>
  <si>
    <t>D-1*2</t>
  </si>
  <si>
    <t>D-1*3</t>
  </si>
  <si>
    <t>D-1*4</t>
  </si>
  <si>
    <t>M-1*1</t>
  </si>
  <si>
    <t>M-1*2</t>
  </si>
  <si>
    <t>M-1*3</t>
  </si>
  <si>
    <t>M-1*4</t>
  </si>
  <si>
    <t>CI-1A*1</t>
  </si>
  <si>
    <t>CI-1A*2</t>
  </si>
  <si>
    <t>CI-1A*3</t>
  </si>
  <si>
    <t>CI-1A*4</t>
  </si>
  <si>
    <t>CI-1A*5</t>
  </si>
  <si>
    <t>CI-1A*6</t>
  </si>
  <si>
    <t>CI-1A*7</t>
  </si>
  <si>
    <t>CI-1A*8</t>
  </si>
  <si>
    <t>ARMADURAS R-3</t>
  </si>
  <si>
    <t>CS-6*1</t>
  </si>
  <si>
    <t>CS-6*2</t>
  </si>
  <si>
    <t>CS-6*3</t>
  </si>
  <si>
    <t>CI-6*1</t>
  </si>
  <si>
    <t>CI-6*2</t>
  </si>
  <si>
    <t>CI-6*3</t>
  </si>
  <si>
    <t>CS-6*4</t>
  </si>
  <si>
    <t>CS-6*5</t>
  </si>
  <si>
    <t>MS-1*1</t>
  </si>
  <si>
    <t>MS-1*2</t>
  </si>
  <si>
    <t>MS-1*3</t>
  </si>
  <si>
    <t>MS-1*4</t>
  </si>
  <si>
    <t>MS-1*5</t>
  </si>
  <si>
    <t>MS-1*6</t>
  </si>
  <si>
    <t>MS-1*7</t>
  </si>
  <si>
    <t>CI-1A*9</t>
  </si>
  <si>
    <t>CI-1A*10</t>
  </si>
  <si>
    <t>CI-1A*11</t>
  </si>
  <si>
    <t>CI-1A*12</t>
  </si>
  <si>
    <t>CI-1A*13</t>
  </si>
  <si>
    <t>CI-1A*14</t>
  </si>
  <si>
    <t>CI-1A*15</t>
  </si>
  <si>
    <t>CI-1A*16</t>
  </si>
  <si>
    <t>CI-1A*17</t>
  </si>
  <si>
    <t>CI-1A*18</t>
  </si>
  <si>
    <t>ARMADURAS R-6</t>
  </si>
  <si>
    <t>PTR 102x6.3</t>
  </si>
  <si>
    <t>PTR 102x7.9</t>
  </si>
  <si>
    <t>PTR 51x3.2</t>
  </si>
  <si>
    <t>PTR 152x102X4.8</t>
  </si>
  <si>
    <t>CATALOGO DE CONCEPTOS</t>
  </si>
  <si>
    <t>Nota: todos los conceptos de este catálogo incluyen suministro de los materiales necesarios hasta el lugar de la obra y todo lo necesario para su correcta aplicación, fabricación, colocación y/o funcionamiento. (P.U.O.T. para análisis.)</t>
  </si>
  <si>
    <t>KM:</t>
  </si>
  <si>
    <t xml:space="preserve">REVISION </t>
  </si>
  <si>
    <t>PLAZA DE COBRO "</t>
  </si>
  <si>
    <t>"</t>
  </si>
  <si>
    <t>SAN MARTIN TEXMELUCAN</t>
  </si>
  <si>
    <t xml:space="preserve">MUNICIPIO: </t>
  </si>
  <si>
    <t>AUTOPISTA:</t>
  </si>
  <si>
    <t xml:space="preserve"> MEXICO-PUEBLA</t>
  </si>
  <si>
    <t>ESTADO DE</t>
  </si>
  <si>
    <t xml:space="preserve"> PUEBLA</t>
  </si>
  <si>
    <t>ZONA DE COBRO</t>
  </si>
  <si>
    <t>TRABAJOS PRELIMINARES</t>
  </si>
  <si>
    <r>
      <rPr>
        <b/>
        <sz val="9"/>
        <color indexed="64"/>
        <rFont val="Arial"/>
        <family val="2"/>
      </rPr>
      <t xml:space="preserve">Formación y compactación de terraplenes con material de banco al 98% p.v.s.m., de prueba proctor estandar colocado en capas de 20cms. de espesor hasta llegar al nivel de desplante (Segun perfiles de seccion, se considero una altura promedio de relleno de 2.50 m.) para  zona de cobro, abocinamientos de incorporacion, estacionamientos, banqueta y ampliaciones. </t>
    </r>
    <r>
      <rPr>
        <sz val="9"/>
        <color indexed="64"/>
        <rFont val="Arial"/>
        <family val="2"/>
      </rPr>
      <t>Incluye: base y subbase donde lo requiera segun estudio de mecanica de suelos, extendido de material, incorporación de agua, homogenizado, compactado en capas de 20 cm de espesor, mano de obra, maquinaria y herramienta.</t>
    </r>
  </si>
  <si>
    <t>M3</t>
  </si>
  <si>
    <t>Trazo y nivelación del terreno para desplante de obras en zona de cobro, abocinamientos de incorporacion, estacionamientos, banqueta y ampliaciones, estableciendo ejes de referencia y bancos de nivel, incluye: materiales, mano de obra, equipo y herramienta.</t>
  </si>
  <si>
    <t>M2</t>
  </si>
  <si>
    <t>Excavación a mano en cepas de 0.00 a 2.00 m. de profundidad, en material tipo II-B, volumen medido en banco. Incluye: afine de taludes y fondo de apile del material a un lado de la obra.</t>
  </si>
  <si>
    <t>Relleno en cepas con material producto de la excavación, compactado al 90% Proctor-S, con compactador manual (bailarina), en capas de 20 cm. Incluye: selección del material y volteo a mano.</t>
  </si>
  <si>
    <t>Acarreo en carretilla de material producto de la excavación a una estación máxima de 20 mts. Incluye carga y descarga.</t>
  </si>
  <si>
    <t>Acarreo en carretilla de material producto de la excavación a una segunda estación y subsecuentes. Incluye carga y descarga.</t>
  </si>
  <si>
    <t>CIMENTACIÓN</t>
  </si>
  <si>
    <t>CIM-ZC-01</t>
  </si>
  <si>
    <r>
      <rPr>
        <b/>
        <sz val="9"/>
        <rFont val="Arial"/>
        <family val="2"/>
      </rPr>
      <t>Plantilla para zapata ZA-1</t>
    </r>
    <r>
      <rPr>
        <sz val="9"/>
        <rFont val="Arial"/>
        <family val="2"/>
      </rPr>
      <t xml:space="preserve"> de 5 cm, de espesor de concreto premezclado de F'c=100 kg/cm2, incluye: preparación de la superficie, nivelación, maestreado y colado, mano de obra, equipo y herramienta.</t>
    </r>
  </si>
  <si>
    <t>CIM-ZC-02</t>
  </si>
  <si>
    <t>CIM-ZC-03</t>
  </si>
  <si>
    <t>CIM-ZC-04</t>
  </si>
  <si>
    <t>CIM-ZC-05</t>
  </si>
  <si>
    <t>CIM-ZC-06</t>
  </si>
  <si>
    <t>ESTRUCTURA</t>
  </si>
  <si>
    <t>EST-ZC-01</t>
  </si>
  <si>
    <t>Placa base PB-1 de acero A-36 de 0.60 x 0.60 m. y espesor de 1" con 16 barrenos de 35 mm para anclas de 32 mm. Incluye 5 cms.de concreto Grout para nivelar, equipo y aplicación de soldadura, aplicación de primer anticorrosivo y acabado con pintura de esmalte color gris,  materiales, acarreos, cortes, desperdicios, aplicación de soldadura,  esmerilado, fijación, mano de obra, equipo y herramienta.</t>
  </si>
  <si>
    <t>PZA</t>
  </si>
  <si>
    <t>EST-ZC-02</t>
  </si>
  <si>
    <t>Anclas de 1" de diámetro x 1.20 mts de largo acero A-36. roscada en uno de sus extremos. Incluye, tuercas, rondanas de alta resistencia y todo lo necesario para su correcta fabricación e instalación.</t>
  </si>
  <si>
    <t>EST-ZC-03</t>
  </si>
  <si>
    <t>Colocación de Columna CM-1, de 0.40x0.40m., a base de cuatro placas de acero A-36 de 3/4" Incluye: limpieza para eliminar impurezas grasa etc. equipo y aplicación de soldadura, aplicación de primer anticorrosivo, pintura de esmalte color gris, materiales, acarreos, elevación, cortes, desperdicios, esmerilado, mano de obra, equipo y herramienta.</t>
  </si>
  <si>
    <t>EST-ZC-04</t>
  </si>
  <si>
    <t>Larguero L-1 tipo MONTEN 6MT14  Incluye: limpieza para eliminar impurezas grasa etc. equipo y aplicación de soldadura, aplicación de primer anticorrosivo, pintura de esmalte color gris, materiales, acarreos, elevación, cortes, desperdicios, esmerilado, mano de obra, equipo y herramienta.</t>
  </si>
  <si>
    <t>EST-ZC-05</t>
  </si>
  <si>
    <t>Larguero tipo L-2 formado por 2 MONTENES 8MT14  Incluye: limpieza para eliminar impurezas grasa etc. equipo y aplicación de soldadura, aplicación de primer anticorrosivo, pintura de esmalte color gris, materiales, acarreos, elevación, cortes, desperdicios, esmerilado, mano de obra, equipo y herramienta.</t>
  </si>
  <si>
    <t>EST-ZC-06</t>
  </si>
  <si>
    <t>EST-ZC-07</t>
  </si>
  <si>
    <t>Contraventeo CV-1 para estructura a base de redondo de acero A-36 de 3/4"  de diámetro, atornillado a cada extremo en sujetador de contraventeo de 3/8" de espesor, Incluye: placas sujetadoras, aplicación de pintura primer, mano de obra, andamios, equipo y herramienta.</t>
  </si>
  <si>
    <t>EST-ZC-08</t>
  </si>
  <si>
    <t>Sujetador de contraventeos a la estructura a base de 3 placas de acero de 10mm de espesor.  Incluye: materiales, cortes, soldadura, mano de obra, equipo y herramienta.</t>
  </si>
  <si>
    <t>EST-ZC-09</t>
  </si>
  <si>
    <t>Contraflambeo a base de ángulo de acero A-36 de 25x3  Incluye: limpieza para eliminar impurezas grasa etc. equipo y aplicación de soldadura, aplicación de primer anticorrosivo, pintura de esmalte color gris, materiales, acarreos, elevación, cortes, desperdicios, esmerilado, mano de obra, equipo y herramienta.</t>
  </si>
  <si>
    <t>EST-ZC-10</t>
  </si>
  <si>
    <t>Angulo de 51x3 mm. y un desarrollo de 12 cm. para unión de contraflambeos a estructura, Incluye: 2 perforaciones para esparrago de 15 mm. y 2 espárragos de 13 mm. de diámetro,  limpieza para eliminar impurezas grasa etc. equipo y aplicación de soldadura, aplicación de primer anticorrosivo, pintura de esmalte color gris, materiales, acarreos, elevación, cortes, desperdicios, esmerilado, mano de obra, equipo y herramienta.</t>
  </si>
  <si>
    <t>EST-ZC-12</t>
  </si>
  <si>
    <t>EST-ZC-13</t>
  </si>
  <si>
    <t>EST-ZC-14</t>
  </si>
  <si>
    <t>EST-ZC-16</t>
  </si>
  <si>
    <t>Armaduras  AR-5 a base CS-5  OR 51x3.2, CI-5 OR 51x3.2 y MS1  OR 51x3.2, recubierta con anticorrosivo. Incluye: suministro de materiales, acarreos, elevaciones, cortes, soldadura, limpieza, mano de obra, equipo y herramienta.</t>
  </si>
  <si>
    <t>EST-ZC-17</t>
  </si>
  <si>
    <t>Armaduras  AR-6 y AR-6A a base CS-6  OR 51x3.2, CI-6 OR 51x3.2, M6  OR 51x3.2 y M6  OR 51x3.2,  recubierta con anticorrosivo, incluye: suministro de materiales, acarreos, elevaciones, cortes, soldadura, limpieza, mano de obra, equipo y herramienta.</t>
  </si>
  <si>
    <t>EST-ZC-18</t>
  </si>
  <si>
    <t>Armaduras  AR-7 y AR-7A a base CS-7 OR 51x3.2, CI-7 OR 51x3.2, M-7  OR 51x3.2 y D-7  OR 51x3.2  recubierta con anticorrosivo, incluye: suministro de materiales, acarreos, elevaciones, cortes, soldadura, limpieza, mano de obra, equipo y herramienta.</t>
  </si>
  <si>
    <t>EST-ZC-19</t>
  </si>
  <si>
    <t>Armaduras AR-8 a base de CS8 OR 51x3.2, CI8 OR 51x3.2, M3N OR 51x3.2, D-8 OR 51x3.2, M-8 OR 51x3.2, recubierta de anticorrosivo. Incluye suministro de materiales, acarreos, elevaciones, cortes, soldadura, limpieza, mano de obra, equipo y herramienta.</t>
  </si>
  <si>
    <t>EST-ZC-20</t>
  </si>
  <si>
    <t>Placa de acero A-36 de 44x44 cms. y 25 mm. de espesor, sobre columnas CM-1. Incluye: materiales, cortes, soldadura, mano de obra, equipo y herramienta.</t>
  </si>
  <si>
    <t>EST-ZC-21</t>
  </si>
  <si>
    <t>Placa de acero A-36 de 10x10 cms. y 8 mm. de espesor, soldada a largueros L-3 y a armaduras AR-4, (en paso de gatos) Incluye: materiales, cortes, soldadura, mano de obra, equipo y herramienta.</t>
  </si>
  <si>
    <t>EST-ZC-22</t>
  </si>
  <si>
    <t>EST-ZC-23</t>
  </si>
  <si>
    <t>EST-ZC-24</t>
  </si>
  <si>
    <t>EST-ZC-25</t>
  </si>
  <si>
    <t>Lamina acanalada Pintro R-101 mca Ternium color blanco cal. 24. en cubierta, Incluye herramientas, mano de obra, tornillería,  accesorios de fijación, traslapes, sellado y todo lo necesario para su correcta instalación.</t>
  </si>
  <si>
    <t>Canalón de lámina galvanizada cal. 18 con un desarrollo de 2.00 m. en el sentido transversal, con refuerzos de ángulo de fierro, incluye: materiales, acarreos, cortes, soldadura, mano de obra, equipo y herramienta.</t>
  </si>
  <si>
    <t>ML</t>
  </si>
  <si>
    <t>Faldón  a base de de panel de aluminio marca Alucobest o similar, con espesor total de 4 mm con pintura COOL color SMX Silver Metallic. Incluye: bastidor metálico de retícula tubular de 1 3/4" x 3/4" cal. 18, según requiera proyecto de estructura pintado con primer anticorrosivo, mano de obra, herramienta, soldadura, perfiles de aluminio para fijación, pijas punta broca, sellador de silicón estructural para juntas Marca Dow Corning, tornillería, backer road, cinta norton ó 3M, adhesivos en general y el andamiaje o hamacas necesarios para la correcta instalación en cualquier punto y altura del proyecto.</t>
  </si>
  <si>
    <t>Plafón  a base de de panel de aluminio marca Alucobest o similar, con espesor total de 4 mm con pintura COOL color SMX Silver Metallic. Incluye: bastidor metálico de retícula tubular de 1 3/4" x 3/4" cal. 18, según requiera proyecto de estructura pintado con primer anticorrosivo, mano de obra, herramienta, soldadura, perfiles de aluminio para fijación, pijas punta broca, sellador de silicón estructural para juntas Marca Dow Corning, tornillería, backer road, cinta norton ó 3M, adhesivos en general y el andamiaje o hamacas necesarios para la correcta instalación en cualquier punto y altura del proyecto.</t>
  </si>
  <si>
    <t>OBRA EXTERIOR
DE ZONA COBRO</t>
  </si>
  <si>
    <t>OE-ZC-01</t>
  </si>
  <si>
    <t>OE-ZC-02</t>
  </si>
  <si>
    <t>OE-ZC-03</t>
  </si>
  <si>
    <t>OE-ZC-04</t>
  </si>
  <si>
    <t>Pasajuntas de varilla lisa de 1 1/2" @38 cms. de 51 cms. de longitud, soportado en canastilla de alambrón de 5/16" y ganchos de 1/4". Incluye materiales, ganchos, flete a obra, desperdicios, acarreo hasta el lugar de su utilización, cortes, amarres, pruebas, limpieza y retiro de sobrantes fuera de la obra mano de obra, equipo y herramienta.</t>
  </si>
  <si>
    <t>OE-ZC-05</t>
  </si>
  <si>
    <t>Sellador elástico de poliuretano modificado, mca.  Sonneborn o similar y tira de poliuretano de baja densidad de 9mm. (3/8") de diámetro mod. Backer Rod, mca. Eucomex o similar en junta o corte entre losas. Incluye materiales mano de obra y todo lo necesario para su correcta aplicación.</t>
  </si>
  <si>
    <t>OE-ZC-06</t>
  </si>
  <si>
    <r>
      <t xml:space="preserve">Suministro y colocación de </t>
    </r>
    <r>
      <rPr>
        <b/>
        <sz val="9"/>
        <rFont val="Arial"/>
        <family val="2"/>
      </rPr>
      <t xml:space="preserve">junta transversal de transición, concreto premezclado tipo MR-48 acabado texturizado rallado, </t>
    </r>
    <r>
      <rPr>
        <sz val="9"/>
        <rFont val="Arial"/>
        <family val="2"/>
      </rPr>
      <t xml:space="preserve"> con pasajuntas de varilla lisa de 1 1/2" @38cm, y 51cm de longitud, losa de concreto reforzada con malla electrosoldada 6x6-6/6. (se alojara en la transición de asfalto y concreto hidráulico). Incluye: colado, vibrado, curado, control de calidad, herramienta, equipo  y  todo lo necesario para su correcta ejecución.</t>
    </r>
  </si>
  <si>
    <t>OE-ZC-07</t>
  </si>
  <si>
    <t>Pavimento rígido de concreto hidráulico premezclado de 14 cm. de espesor tipo MR-48 acabado texturizado rallado,  con regla vibratoria acabado superficial con peine metalicode ¾" (para zonas de estacionamientos). Incluye: cimbrado con cimbra metálica, colado, vibrado, curado, descimbrado, material mano de obra y herramienta.</t>
  </si>
  <si>
    <t>OE-ZC-08</t>
  </si>
  <si>
    <t>Suministro y tendido de Carpeta de 15 cm de espesor de concreto asfáltico en caliente (en las zonas de incorporacion, con las mismas caracteristicas del asfalto de la carretera existente), Incluye: suministro y elaboración en planta de mezcla asfáltica, acarreos, tendidos compactación, maquinaria, mano de obra, equipo y herramienta.</t>
  </si>
  <si>
    <t>OE-ZC-09</t>
  </si>
  <si>
    <t>Forjado de junta con disco de esmeril a una profundidad de 10 cms con un espesor del ancho del disco, y un segundo corte a una profundidad de 2.8 cms. para abrir el corte con un espesor de 6 mm en pavimento rígido. Incluye herramientas y equipo.</t>
  </si>
  <si>
    <t>OE-ZC-10</t>
  </si>
  <si>
    <t>Pasa-junta de varilla corrugada del #4 a cada 76cms. de 64cms. de longitud. Incluye materiales, ganchos, flete a obra, desperdicios, acarreo hasta el lugar de su utilización, cortes, amarres, pruebas, limpieza y retiro de sobrantes fuera de la obra mano de obra, equipo y herramienta.</t>
  </si>
  <si>
    <t>OE-ZC-11</t>
  </si>
  <si>
    <t>Pasajuntas de varilla lisa de 3/4" @30 cms. de 41 cms. de longitud, soportado en canastilla de alambrón de 5/16" y ganchos de 1/4". Incluye materiales, ganchos, flete a obra, desperdicios, acarreo hasta el lugar de su utilización, cortes, amarres, pruebas, limpieza y retiro de sobrantes fuera de la obra mano de obra, equipo y herramienta.</t>
  </si>
  <si>
    <t>OE-ZC-12</t>
  </si>
  <si>
    <t>Sellador elástico de poliuretano-asfalto, mod. sonomeric-1, mca. sonneborn o similar y tira de poliuretano expandido de baja densidad de 5/16" de diámetro mod. Backer Rod, mca. Eucomex o similar en junta o corte entre losas. Incluye materiales mano de obra y todo lo necesario para su correcta aplicación.</t>
  </si>
  <si>
    <t>OE-ZC-13</t>
  </si>
  <si>
    <t>Vibradores en zona de cobro de concreto armado de 30 cm de espesor, concreto premezclado F'C=350 KG/CM2, agregado máximo ¾", refuerzos de varilla #4 a cada 30 cm en ambos sentidos. Incluye colado, vibrado, curado, control de calidad, herramienta y equipo.</t>
  </si>
  <si>
    <t xml:space="preserve">M2 </t>
  </si>
  <si>
    <t>OE-ZC-14</t>
  </si>
  <si>
    <r>
      <t>Guarnición trapezoidal de 15x20x50 cms. de concreto F'C=200 KG/CM2 agregado máximo de ¾", Ref. 6 varillas de 3/8" y E de 1/4" a cada 25 cm. acabado pulido con volteador perimetral</t>
    </r>
    <r>
      <rPr>
        <b/>
        <sz val="9"/>
        <color indexed="64"/>
        <rFont val="Arial"/>
        <family val="2"/>
      </rPr>
      <t>.</t>
    </r>
    <r>
      <rPr>
        <sz val="9"/>
        <color indexed="64"/>
        <rFont val="Arial"/>
        <family val="2"/>
      </rPr>
      <t xml:space="preserve">  Incluye: materiales, flete a obra, desperdicio, excavación de 35 cm. de profundidad, capa de arena para desplante de 10 cms. de espesor, cimbrado con cimbra metálica, traspaleo y extendido del concreto, vibrado, acabado aparente, juntas con volteador, curado y descimbrado.</t>
    </r>
  </si>
  <si>
    <t>en banquetas</t>
  </si>
  <si>
    <t>en isletas</t>
  </si>
  <si>
    <t>en planchas de entrada a carril</t>
  </si>
  <si>
    <t>en carriles expres</t>
  </si>
  <si>
    <t>en estacionamientos</t>
  </si>
  <si>
    <t>OE-ZC-15</t>
  </si>
  <si>
    <r>
      <t xml:space="preserve">Relleno compactado al 90% proctor-s, </t>
    </r>
    <r>
      <rPr>
        <b/>
        <sz val="9"/>
        <rFont val="Arial"/>
        <family val="2"/>
      </rPr>
      <t>(en isleta, plancha de entrada a carril y banqueta de carril express)</t>
    </r>
    <r>
      <rPr>
        <sz val="9"/>
        <color indexed="64"/>
        <rFont val="Arial"/>
        <family val="2"/>
      </rPr>
      <t>, con compactador manual en capas de 20 cm. incluye: adición de agua, mano de obra, equipo y herramienta.</t>
    </r>
  </si>
  <si>
    <t>OE-ZC-16</t>
  </si>
  <si>
    <t>Firme para banqueta de concreto con malla electrosoldada 6-6/6-6 acabado lavado hecho en obra en color natural con espesor de 10 cm. Incluye: cimbrado con cimbra metálica, colado, juntas con volteador a cada 1.50 m. curado, descimbrado, materiales, mano de obra, equipo y herramienta.</t>
  </si>
  <si>
    <t xml:space="preserve">en isletas </t>
  </si>
  <si>
    <t>OE-ZC-17</t>
  </si>
  <si>
    <t>Acero de refuerzo en estructura en espolones "A", "B" y "C", de  Fy=4200 kg/cm2, incluye: suministro de materiales, acarreos, elevaciones, cortes, traslapes, ganchos, escuadras, dobleces, silletas, desperdicios, habilitado, amarres, mano de obra, equipo y herramienta.</t>
  </si>
  <si>
    <t>OE-ZC-17.1</t>
  </si>
  <si>
    <t>varilla del # 3</t>
  </si>
  <si>
    <t>OE-ZC-17.2</t>
  </si>
  <si>
    <t>varilla del # 4</t>
  </si>
  <si>
    <t>OE-ZC-17.3</t>
  </si>
  <si>
    <t>varilla del # 8</t>
  </si>
  <si>
    <t>OE-ZC-18</t>
  </si>
  <si>
    <t>Concreto resistencia F'C= 250 KG/cm2, fabricado con cemento portland normal y agregado máximo de 20 MM, Clase I y peso volumétrico en estado fresco superior a 2.2 T/M3. Incluye materiales, flete a obra, desperdicio, acarreo hasta el lugar de su utilización, elaboración, pruebas, colado, vibrado, limpieza, retiro de sobrantes fuera de la obra, mano de obra equipo y herramientas.</t>
  </si>
  <si>
    <t>OE-ZC-18.1</t>
  </si>
  <si>
    <t>espolon "A"</t>
  </si>
  <si>
    <t>OE-ZC-18.2</t>
  </si>
  <si>
    <t>espolon "B"</t>
  </si>
  <si>
    <t>OE-ZC-18.3</t>
  </si>
  <si>
    <t>espolon "C"</t>
  </si>
  <si>
    <t>OE-ZC-23</t>
  </si>
  <si>
    <t>OE-ZC-24</t>
  </si>
  <si>
    <t>OE-ZC-25</t>
  </si>
  <si>
    <r>
      <rPr>
        <b/>
        <sz val="9"/>
        <rFont val="Arial"/>
        <family val="2"/>
      </rPr>
      <t>Muerto de concreto de 35x35x35 cm.</t>
    </r>
    <r>
      <rPr>
        <sz val="9"/>
        <rFont val="Arial"/>
        <family val="2"/>
      </rPr>
      <t>, resistencia F'C= 150 KG/cm2, fabricado con cemento portland normal y agregado máximo de 20 MM, Clase I y peso volumétrico en estado fresco superior a 2.2 T/M3. Incluye materiales, flete a obra, desperdicio, acarreo hasta el lugar de su utilización, elaboración, pruebas, colado, limpieza, retiro de sobrantes fuera de la obra, mano de obra equipo y herramientas.</t>
    </r>
  </si>
  <si>
    <t>OE-ZC-26</t>
  </si>
  <si>
    <t>Suministro y aplicación de pintura de esmalte de tráfico  Incluye acarreos, trazo, microesfera de vidrio, mano de obra, materiales menores, herramienta y todo lo necesario para su correcta aplicación.</t>
  </si>
  <si>
    <t>En línea de limite de sobreancho color amarillo reflejante de 10 cm. de espesor.</t>
  </si>
  <si>
    <t>En color AMARILLO reflejante de 15 cm. de ancho, inclinación de 45º en franjas canalizadoras de sobreancho de zona de cobro.</t>
  </si>
  <si>
    <t>Con microesfera de vidrio con espesor de 2 mm en color amarillo reflejante, en línea de zona de incorporación de 10 cm. de ancho.</t>
  </si>
  <si>
    <t>OE-ZC-27</t>
  </si>
  <si>
    <r>
      <rPr>
        <b/>
        <sz val="9"/>
        <rFont val="Arial"/>
        <family val="2"/>
      </rPr>
      <t>Pintura de esmalte de tráfico color blanco reflejante en espolones piezas B</t>
    </r>
    <r>
      <rPr>
        <sz val="9"/>
        <rFont val="Arial"/>
        <family val="2"/>
      </rPr>
      <t>. Incluye acarreos, trazo, microesfera de vidrio, mano de obra, materiales menores y herramienta.</t>
    </r>
  </si>
  <si>
    <t>OE-ZC-28</t>
  </si>
  <si>
    <r>
      <rPr>
        <b/>
        <sz val="9"/>
        <rFont val="Arial"/>
        <family val="2"/>
      </rPr>
      <t>Pintura de esmalte de tráfico color blanco reflejante en espolones piezas C</t>
    </r>
    <r>
      <rPr>
        <sz val="9"/>
        <rFont val="Arial"/>
        <family val="2"/>
      </rPr>
      <t>. Incluye acarreos, trazo, microesfera de vidrio, mano de obra, materiales menores y herramienta.</t>
    </r>
  </si>
  <si>
    <t>OE-ZC-29</t>
  </si>
  <si>
    <t>OBRA EXTERIOR DE CONJUNTO</t>
  </si>
  <si>
    <t>OEX-CON-01</t>
  </si>
  <si>
    <t>Trinchera A de ductos (4 tubos de P.A.D. de 4") de 35x35cms encofrados en concreto f'c=150 kg/cm2 agregado máximo de 3/4" con fibermesh propiedades de acuerdo al fabricante. Incluye suministro de materiales, cimbrado, descimbrado, excavación, cinta señalizadora de advertencia 30 cm con la leyenda ''no excave lineas de alta tensión'', fleje plástico con hebilla metálica colocado a cada 3 m del banco de ductos y todo lo necesario para su  correcta elaboración.</t>
  </si>
  <si>
    <t>OEX-CON-02</t>
  </si>
  <si>
    <t>Fabricación de registro de 1.10 m. de profundidad c/u,  a base de muros de tabique rojo recocido de 12 cms. de espesor,  asentado con mezcla de cemento arena en proporción de 1:5, de 1 cm. de espesor,  aplanado acabado pulido en interior,  sobre firme de 0.10 cms. de espesor de concreto hecho en obra de F'c= 200 kg/cm2 con marco y contramarco de  ángulo de acero de 3/16x2 pulgadas con dos manos de primer anticorrosivo y dos manos de pintura de esmalte, sobre cadena de 0.15x0.15 m. armada con 4 varillas del No. 3 y estribos del No. 2 a cada 20 cms. con dren de 0.20x0.20 cms. con grava de 3/4". Incluye: trazo, nivelación, excavación, suministro de todos los materiales necesarios,  cimbra y descimbra, acarreos en carretilla a 10 mts. desperdicios, limpieza, mano de obra, equipo y herramienta.</t>
  </si>
  <si>
    <t>Registro de 0.40 x 0.40 m. de medidas interiores con tapa  de concreto de 0.08 m.de espesor.</t>
  </si>
  <si>
    <t>Registro de 0.50 x 0.80 m. de medidas interiores con tapa  de concreto de 0.08 m.de espesor.</t>
  </si>
  <si>
    <t>Registro de 0.70 x 0.40 m. de medidas interiores con tapa  de concreto de 0.08 m.de espesor.</t>
  </si>
  <si>
    <t>Registro de 1.10 x 0.40 m. de medidas interiores con tapa  de concreto de 0.08 m.de espesor.</t>
  </si>
  <si>
    <r>
      <t xml:space="preserve">Registro </t>
    </r>
    <r>
      <rPr>
        <b/>
        <sz val="9"/>
        <rFont val="Arial"/>
        <family val="2"/>
      </rPr>
      <t>eléctrico de 0.40 x 0.70 m</t>
    </r>
    <r>
      <rPr>
        <sz val="9"/>
        <rFont val="Arial"/>
        <family val="2"/>
      </rPr>
      <t xml:space="preserve">. de medidas interiores y 0.90 m. de profundidad,  a base de muros de tabique rojo recocido de 12 cms. de espesor,  asentado con mezcla de cemento arena en proporción de 1:5, de 1 cm. de espesor,  aplanado acabado pulido en interior,  sobre firme de 0.10 cms. de espesor de concreto hecho en obra de F'c= 150 kg/cm2 con tapa de registro de cemento de 8cm colada en sitio con marco y contramarco de  ángulo de acero de 3/16x2 pulgadas con dos manos de primer anticorrosivo y dos manos de pintura de esmalte color gris similar a estructura existente, sobre cadena de 0.15x0.15 m. armada con 4 varillas del No. 3 y estribos del No. 2 a cada 20 cms. con dren de 0.20x0.20 cms con grava de 3/4". Incluye: trazo, nivelación, excavación, todos los materiales necesarios,  acarreos en carretilla a 10 mts.,  desperdicios, limpieza, mano de obra, equipo y herramienta.  </t>
    </r>
  </si>
  <si>
    <t>OEX-CON-03</t>
  </si>
  <si>
    <r>
      <t xml:space="preserve">Registro </t>
    </r>
    <r>
      <rPr>
        <b/>
        <sz val="9"/>
        <rFont val="Arial"/>
        <family val="2"/>
      </rPr>
      <t>eléctrico de 0.50 x 0.80 m</t>
    </r>
    <r>
      <rPr>
        <sz val="9"/>
        <rFont val="Arial"/>
        <family val="2"/>
      </rPr>
      <t xml:space="preserve">. de medidas interiores y 0.90 m. de profundidad,  a base de muros de tabique rojo recocido de 12 cms. de espesor,  asentado con mezcla de cemento arena en proporción de 1:5, de 1 cm. de espesor,  aplanado acabado pulido en interior,  sobre firme de 0.10 cms. de espesor de concreto hecho en obra de F'c= 150 kg/cm2 con tapa de con tapa de registro de 8cm }cemento colada en sitio, con marco y contramarco de  ángulo de acero de 3/16x2 pulgadas con dos manos de primer anticorrosivo y dos manos de pintura de esmalte color gris similar a estructura existente, sobre cadena de 0.15x0.15 m. armada con 4 varillas del No. 3 y estribos del No. 2 a cada 20 cms. con dren de 0.20x0.20 cms con grava de 3/4". Incluye: trazo, nivelación, excavación, todos los materiales necesarios,  acarreos en carretilla a 10 mts.,  desperdicios, limpieza, mano de obra, equipo y herramienta.  </t>
    </r>
  </si>
  <si>
    <t>OEX-CON-04</t>
  </si>
  <si>
    <r>
      <t xml:space="preserve">Registro </t>
    </r>
    <r>
      <rPr>
        <b/>
        <sz val="9"/>
        <rFont val="Arial"/>
        <family val="2"/>
      </rPr>
      <t>eléctrico de 0.40 x 1.10 m</t>
    </r>
    <r>
      <rPr>
        <sz val="9"/>
        <rFont val="Arial"/>
        <family val="2"/>
      </rPr>
      <t xml:space="preserve">. de medidas interiores y 0.90 m. de profundidad,  a base de muros de tabique rojo recocido de 12 cms. de espesor,  asentado con mezcla de cemento arena en proporción de 1:5, de 1 cm. de espesor,  aplanado acabado pulido en interior,  sobre firme de 0.10 cms. de espesor de concreto hecho en obra de F'c= 150 kg/cm2con tapa de registro de cemento de 8cm colada en sitio, con marco y contramarco de  ángulo de acero de 3/16x2 pulgadas con dos manos de primer anticorrosivo y dos manos de pintura de esmalte color gris similar a estructura existente, sobre cadena de 0.15x0.15 m. armada con 4 varillas del No. 3 y estribos del No. 2 a cada 20 cms. con dren de 0.20x0.20 cms con grava de 3/4". Incluye: trazo, nivelación, excavación, todos los materiales necesarios,  acarreos en carretilla a 10 mts.,  desperdicios, limpieza, mano de obra, equipo y herramienta.  </t>
    </r>
  </si>
  <si>
    <t>OEX-CON-05</t>
  </si>
  <si>
    <r>
      <t xml:space="preserve">Registro </t>
    </r>
    <r>
      <rPr>
        <b/>
        <sz val="9"/>
        <rFont val="Arial"/>
        <family val="2"/>
      </rPr>
      <t>eléctrico de 0.60 x 0.90m</t>
    </r>
    <r>
      <rPr>
        <sz val="9"/>
        <rFont val="Arial"/>
        <family val="2"/>
      </rPr>
      <t xml:space="preserve">. de medidas interiores y 0.60 m. de profundidad,  a base de muros de tabique rojo recocido de 12 cms. de espesor,  asentado con mezcla de cemento arena en proporción de 1:5, de 1 cm. de espesor,  aplanado acabado pulido en interior,  sobre firme de 0.10 cms. de espesor de concreto hecho en obra de F'c= 150 kg/cm2con tapa de registro de cemento de 8cm colada en sitio, con marco y contramarco de  ángulo de acero de 3/16x2 pulgadas con dos manos de primer anticorrosivo y dos manos de pintura de esmalte color gris similar a estructura existente, sobre cadena de 0.15x0.15 m. armada con 4 varillas del No. 3 y estribos del No. 2 a cada 20 cms. con dren de 0.20x0.20 cms con grava de 3/4". Incluye: trazo, nivelación, excavación, todos los materiales necesarios,  acarreos en carretilla a 10 mts.,  desperdicios, limpieza, mano de obra, equipo y herramienta.  </t>
    </r>
  </si>
  <si>
    <t>OEX-CON-06</t>
  </si>
  <si>
    <t>OEX-CON-07</t>
  </si>
  <si>
    <t>OEX-CON-08</t>
  </si>
  <si>
    <t xml:space="preserve"> POZOS DE ABSORCIÓN                       DE CONJUNTO</t>
  </si>
  <si>
    <r>
      <rPr>
        <b/>
        <sz val="10"/>
        <rFont val="Arial"/>
        <family val="2"/>
      </rPr>
      <t>Excavación a mano en cepas</t>
    </r>
    <r>
      <rPr>
        <sz val="10"/>
        <rFont val="Arial"/>
        <family val="2"/>
      </rPr>
      <t xml:space="preserve"> de 0.00 a -2.50 m. de profundidad, en material tipo II-B. Incluye: afine de taludes y fondo de apile del material a un lado de la obra.</t>
    </r>
  </si>
  <si>
    <r>
      <rPr>
        <b/>
        <sz val="10"/>
        <color indexed="64"/>
        <rFont val="Arial"/>
        <family val="2"/>
      </rPr>
      <t>Acarreo del material producto de la excavación al primer km fuera de la obra</t>
    </r>
    <r>
      <rPr>
        <sz val="10"/>
        <color indexed="64"/>
        <rFont val="Arial"/>
        <family val="2"/>
      </rPr>
      <t>, Incluye: carga, descarga y todo lo necesario para su correcta ejecución.</t>
    </r>
  </si>
  <si>
    <r>
      <rPr>
        <b/>
        <sz val="10"/>
        <color indexed="64"/>
        <rFont val="Arial"/>
        <family val="2"/>
      </rPr>
      <t>Acarreo del material producto de la excavación</t>
    </r>
    <r>
      <rPr>
        <sz val="10"/>
        <color indexed="64"/>
        <rFont val="Arial"/>
        <family val="2"/>
      </rPr>
      <t xml:space="preserve"> </t>
    </r>
    <r>
      <rPr>
        <b/>
        <sz val="10"/>
        <color indexed="64"/>
        <rFont val="Arial"/>
        <family val="2"/>
      </rPr>
      <t>a km subsecuentes fuera de la obra (considerando el banco de tiro a 10 km)</t>
    </r>
    <r>
      <rPr>
        <sz val="10"/>
        <color indexed="64"/>
        <rFont val="Arial"/>
        <family val="2"/>
      </rPr>
      <t>, Incluye: carga, descarga y todo lo necesario para su correcta ejecución.</t>
    </r>
  </si>
  <si>
    <t>KM-M3</t>
  </si>
  <si>
    <r>
      <rPr>
        <b/>
        <sz val="10"/>
        <color indexed="64"/>
        <rFont val="Arial"/>
        <family val="2"/>
      </rPr>
      <t>Relleno en cepas con material de banco</t>
    </r>
    <r>
      <rPr>
        <sz val="10"/>
        <color indexed="64"/>
        <rFont val="Arial"/>
        <family val="2"/>
      </rPr>
      <t xml:space="preserve"> compactado con bailarina al 90% Proctor-S en capas no mayores de 20 cms. incluye: suministro de todos los materiales, volteo a mano,  adición de la agua necesaria, mano de obra, equipo y herramienta.</t>
    </r>
  </si>
  <si>
    <r>
      <rPr>
        <b/>
        <sz val="10"/>
        <color indexed="64"/>
        <rFont val="Arial"/>
        <family val="2"/>
      </rPr>
      <t>Muro de 28 cm. de espesor, de tabique rojo recocido</t>
    </r>
    <r>
      <rPr>
        <sz val="10"/>
        <color indexed="64"/>
        <rFont val="Arial"/>
        <family val="2"/>
      </rPr>
      <t xml:space="preserve"> tipo celosia para permitir paso de agua, asentado con mezcla cemento arena 1:5 acabado aparente, Incluye: acarreo y suministro de materiales hasta el lugar de su utilización, mano de obra, equipo y herramienta.</t>
    </r>
  </si>
  <si>
    <r>
      <rPr>
        <b/>
        <sz val="10"/>
        <color indexed="64"/>
        <rFont val="Arial"/>
        <family val="2"/>
      </rPr>
      <t>Castillo</t>
    </r>
    <r>
      <rPr>
        <sz val="10"/>
        <color indexed="64"/>
        <rFont val="Arial"/>
        <family val="2"/>
      </rPr>
      <t xml:space="preserve"> de 15x30 cm. de concreto hecho en obra de  F'c=250 kg/cm2,   acabado común, armado con 4 varillas de 3/8" y estribos del No.2 a cada 20 cm., Incluye: acarreo y suministro de materiales hasta el lugar de su utilización, desperdicios, traslapes, amarres, cimbrado, coldado, descimbrado, mano de obra, equipo y herramienta.
</t>
    </r>
  </si>
  <si>
    <r>
      <rPr>
        <b/>
        <sz val="10"/>
        <color indexed="64"/>
        <rFont val="Arial"/>
        <family val="2"/>
      </rPr>
      <t>Losa tapa de 10 cm.</t>
    </r>
    <r>
      <rPr>
        <sz val="10"/>
        <color indexed="64"/>
        <rFont val="Arial"/>
        <family val="2"/>
      </rPr>
      <t xml:space="preserve"> de espesor de concreto F'c=250 kg/cm2, armada con varilla del No. 3 a cada 20 cm. en ambos sentidos, Incluye: acarreo y suministro de materiales hasta el lugar de su utilización, cimbrado acabado comun, armado, colado, mano de obra, equipo y herramienta.</t>
    </r>
  </si>
  <si>
    <t>ASTA BANDERA</t>
  </si>
  <si>
    <r>
      <rPr>
        <b/>
        <sz val="10"/>
        <color indexed="64"/>
        <rFont val="Arial"/>
        <family val="2"/>
      </rPr>
      <t xml:space="preserve">Trazo y nivelación del terreno </t>
    </r>
    <r>
      <rPr>
        <sz val="10"/>
        <color indexed="64"/>
        <rFont val="Arial"/>
        <family val="2"/>
      </rPr>
      <t xml:space="preserve">con equipo topográfico para desplante de estructuras, estableciendo ejes de referencia y bancos de nivel, Incluye: materiales, mano de obra, equipo, herramienta y todo lo necesario para su correcta ejecución.
</t>
    </r>
  </si>
  <si>
    <r>
      <t xml:space="preserve">Excavación a mano en cepas de 0.00 a 2.05 m. de profundidad, en material tipo II-B, </t>
    </r>
    <r>
      <rPr>
        <sz val="9"/>
        <rFont val="Arial"/>
        <family val="2"/>
      </rPr>
      <t>volumen medido en banco, incluye: herramienta y mano de obra, afine de taludes y fondo de apile del material a un lado de la obra.</t>
    </r>
  </si>
  <si>
    <r>
      <rPr>
        <b/>
        <sz val="10"/>
        <color indexed="64"/>
        <rFont val="Arial"/>
        <family val="2"/>
      </rPr>
      <t>Acarreo</t>
    </r>
    <r>
      <rPr>
        <sz val="10"/>
        <color indexed="64"/>
        <rFont val="Arial"/>
        <family val="2"/>
      </rPr>
      <t xml:space="preserve"> del material producto de la excavación </t>
    </r>
    <r>
      <rPr>
        <b/>
        <sz val="10"/>
        <color indexed="64"/>
        <rFont val="Arial"/>
        <family val="2"/>
      </rPr>
      <t>al primer km fuera de la obra</t>
    </r>
    <r>
      <rPr>
        <sz val="10"/>
        <color indexed="64"/>
        <rFont val="Arial"/>
        <family val="2"/>
      </rPr>
      <t>, Incluye: carga, descarga y todo lo necesario para su correcta ejecución.</t>
    </r>
  </si>
  <si>
    <r>
      <rPr>
        <b/>
        <sz val="10"/>
        <color indexed="64"/>
        <rFont val="Arial"/>
        <family val="2"/>
      </rPr>
      <t>Acarreo</t>
    </r>
    <r>
      <rPr>
        <sz val="10"/>
        <color indexed="64"/>
        <rFont val="Arial"/>
        <family val="2"/>
      </rPr>
      <t xml:space="preserve"> del material producto de la excavación </t>
    </r>
    <r>
      <rPr>
        <b/>
        <sz val="10"/>
        <color indexed="64"/>
        <rFont val="Arial"/>
        <family val="2"/>
      </rPr>
      <t>a km subsecuentes fuera de la obra,</t>
    </r>
    <r>
      <rPr>
        <sz val="10"/>
        <color indexed="64"/>
        <rFont val="Arial"/>
        <family val="2"/>
      </rPr>
      <t xml:space="preserve"> Incluye: carga, descarga y todo lo necesario para su correcta ejecución.</t>
    </r>
  </si>
  <si>
    <r>
      <rPr>
        <b/>
        <sz val="10"/>
        <color indexed="64"/>
        <rFont val="Arial"/>
        <family val="2"/>
      </rPr>
      <t>Plantilla de 5 cm, de espesor</t>
    </r>
    <r>
      <rPr>
        <sz val="10"/>
        <color indexed="64"/>
        <rFont val="Arial"/>
        <family val="2"/>
      </rPr>
      <t xml:space="preserve"> de concreto premezclado de F'c=100 kg/cm2, incluye: suministro de materiales, acarreo hasta el lugar de su utilización, preparación de la superficie, nivelación, maestreado y colado, limpieza, retiro de sobrantes fuera de la obra, mano de obra, equipo, herramienta y todo lo necesario para su correcta ejecución.</t>
    </r>
  </si>
  <si>
    <r>
      <rPr>
        <b/>
        <sz val="10"/>
        <color indexed="64"/>
        <rFont val="Arial"/>
        <family val="2"/>
      </rPr>
      <t>Acero de refuerzo en zapata aislada</t>
    </r>
    <r>
      <rPr>
        <sz val="10"/>
        <color indexed="64"/>
        <rFont val="Arial"/>
        <family val="2"/>
      </rPr>
      <t xml:space="preserve"> de 1.00 x 1.00m. de concreto hecho en obra de F'c= 250 kg/cm2, armada con parrilla de V#3 @0.15 m. Incluye: suministro de materiales, acarreos, cortes, silletas, traslapes, ganchos, desperdicios, habilitado, armado, amarres, pruebas, limpieza, mano de obra, equipo y herramienta.</t>
    </r>
  </si>
  <si>
    <r>
      <rPr>
        <b/>
        <sz val="10"/>
        <color indexed="64"/>
        <rFont val="Arial"/>
        <family val="2"/>
      </rPr>
      <t>Concreto premezclado</t>
    </r>
    <r>
      <rPr>
        <sz val="10"/>
        <color indexed="64"/>
        <rFont val="Arial"/>
        <family val="2"/>
      </rPr>
      <t xml:space="preserve"> </t>
    </r>
    <r>
      <rPr>
        <b/>
        <sz val="10"/>
        <color indexed="64"/>
        <rFont val="Arial"/>
        <family val="2"/>
      </rPr>
      <t>para zapata, F'c= 250 kg/cm2</t>
    </r>
    <r>
      <rPr>
        <sz val="10"/>
        <color indexed="64"/>
        <rFont val="Arial"/>
        <family val="2"/>
      </rPr>
      <t>, resistencia normal, agregado máximo 3/4". Incluye: suministro de materiales, flete a obra hasta el lugar de su utilización, desperdicio, elaboración, pruebas, colado, vibrado, limpieza, retiro de sobrantes fuera de la obra, mano de obra equipo, herramientas y todo lo necesario para su correcta fabricación.</t>
    </r>
  </si>
  <si>
    <t>m3</t>
  </si>
  <si>
    <r>
      <rPr>
        <b/>
        <sz val="10"/>
        <color indexed="64"/>
        <rFont val="Arial"/>
        <family val="2"/>
      </rPr>
      <t xml:space="preserve">Acero de refuerzo en dado D-3 sección de 50x50cms. </t>
    </r>
    <r>
      <rPr>
        <sz val="10"/>
        <color indexed="64"/>
        <rFont val="Arial"/>
        <family val="2"/>
      </rPr>
      <t>De concreto armado con 8V#6, 2 Est.#3 @15cm. Incluye: Suministro de materiales, acarreo hasta el lugar de su utilización, silletas, traslapes, ganchos, desperdicios, cortes, habilitado, armado, amarres, pruebas, limpieza, retiro de sobrantes fuera de la obra, mano de obra, equipo y herramienta.</t>
    </r>
  </si>
  <si>
    <r>
      <rPr>
        <b/>
        <sz val="10"/>
        <color indexed="64"/>
        <rFont val="Arial"/>
        <family val="2"/>
      </rPr>
      <t>Concreto premezclado</t>
    </r>
    <r>
      <rPr>
        <sz val="10"/>
        <color indexed="64"/>
        <rFont val="Arial"/>
        <family val="2"/>
      </rPr>
      <t xml:space="preserve"> </t>
    </r>
    <r>
      <rPr>
        <b/>
        <sz val="10"/>
        <color indexed="64"/>
        <rFont val="Arial"/>
        <family val="2"/>
      </rPr>
      <t>para dado D-3,       F'c= 250 kg/cm2</t>
    </r>
    <r>
      <rPr>
        <sz val="10"/>
        <color indexed="64"/>
        <rFont val="Arial"/>
        <family val="2"/>
      </rPr>
      <t>, resistencia normal, agregado máximo 3/4". Incluye: suministro de materiales, flete a obra hasta el lugar de su utilización, desperdicio, elaboración, pruebas, colado, vibrado, limpieza, retiro de sobrantes fuera de la obra, mano de obra equipo, herramientas y todo lo necesario para su correcta fabricación.</t>
    </r>
  </si>
  <si>
    <r>
      <rPr>
        <b/>
        <sz val="10"/>
        <color indexed="64"/>
        <rFont val="Arial"/>
        <family val="2"/>
      </rPr>
      <t>Dala</t>
    </r>
    <r>
      <rPr>
        <sz val="10"/>
        <color indexed="64"/>
        <rFont val="Arial"/>
        <family val="2"/>
      </rPr>
      <t xml:space="preserve"> </t>
    </r>
    <r>
      <rPr>
        <b/>
        <sz val="10"/>
        <color indexed="64"/>
        <rFont val="Arial"/>
        <family val="2"/>
      </rPr>
      <t>perimetral</t>
    </r>
    <r>
      <rPr>
        <sz val="10"/>
        <color indexed="64"/>
        <rFont val="Arial"/>
        <family val="2"/>
      </rPr>
      <t xml:space="preserve"> de 0.15 x 0.25m. de concreto hecho en obra F'c= 250 kg/cm2, armada con 4V#3 y est.#2.5 @15cm. Incluye: suministro de materiales, acarreos, elevaciones, cortes, traslapes, desperdicios, habilitado, cimbrado, acabado común, descimbrado, limpieza, mano de obra, equipo y herramienta.</t>
    </r>
  </si>
  <si>
    <r>
      <t xml:space="preserve">Suministro y colocación de </t>
    </r>
    <r>
      <rPr>
        <b/>
        <sz val="10"/>
        <color indexed="64"/>
        <rFont val="Arial"/>
        <family val="2"/>
      </rPr>
      <t xml:space="preserve">cimbra y descimbra acabado común en madera, en zapatas, contratrabes y dados de cimentación </t>
    </r>
    <r>
      <rPr>
        <sz val="10"/>
        <color indexed="64"/>
        <rFont val="Arial"/>
        <family val="2"/>
      </rPr>
      <t>incluye: desmoldante y herramienta.</t>
    </r>
  </si>
  <si>
    <r>
      <rPr>
        <b/>
        <sz val="9"/>
        <rFont val="Arial"/>
        <family val="2"/>
      </rPr>
      <t xml:space="preserve">Relleno </t>
    </r>
    <r>
      <rPr>
        <sz val="9"/>
        <rFont val="Arial"/>
        <family val="2"/>
      </rPr>
      <t>de cepas con material producto de la excavación, compactado al 90% proctor-s, con compactador manual (bailarina), en capas de 20 cm., incluye: herramienta, mano de obra, selección del material y volteo a mano.</t>
    </r>
  </si>
  <si>
    <r>
      <t>Fabricación de</t>
    </r>
    <r>
      <rPr>
        <b/>
        <sz val="10"/>
        <color indexed="64"/>
        <rFont val="Arial"/>
        <family val="2"/>
      </rPr>
      <t xml:space="preserve"> base circular  de 1m de diámetro por 40 cm. de altura promedio con concreto reforzado con malla electrosoldada 6-6/10-10</t>
    </r>
    <r>
      <rPr>
        <sz val="10"/>
        <color indexed="64"/>
        <rFont val="Arial"/>
        <family val="2"/>
      </rPr>
      <t xml:space="preserve"> acabado martelinado con entrecalles laterales de 5 cm. Incluye: material y mano de obra, cimbra, descimbra, acabado aparente y  picado.</t>
    </r>
  </si>
  <si>
    <t>LOTE</t>
  </si>
  <si>
    <t>Fabricación de losa de  concreto armado con malla electrosoldada 6-6/10-10 acabado repellado, rustico caracoleado y pintura vinílica en color blanco. Incluye: material y mano de obra, cimbra, descimbra y acabado .</t>
  </si>
  <si>
    <t>Fabricación de losa como tapa de base circular con concreto armado y malla electrosoldada 6-6/10-10 acabado martelinado y con entrecalles laterales de 5 cm. blanco. Incluye: material y mano de obra, cimbra, descimbra y acabado .</t>
  </si>
  <si>
    <t>Fabricación de losa de  concreto armado con malla electrosoldada 6-6/10-10 acabado  con concreto lavado. Incluye: material y mano de obra, cimbra, descimbra y acabado .</t>
  </si>
  <si>
    <t>Fabricación de losa de  concreto armado con malla electrosoldada 6-6/10-10 acabado martelinado. Incluye: material y mano de obra, cimbra, descimbra y acabado .</t>
  </si>
  <si>
    <t>Fabricación de losa de  concreto armado de 10 cm. de espesor con malla electrosoldada 6-6/10-10 acabado con piedra bola de río de 7 cm. Incluye: material y mano de obra, cimbra, descimbra y acabado .</t>
  </si>
  <si>
    <r>
      <t xml:space="preserve">Suministro y colocación de </t>
    </r>
    <r>
      <rPr>
        <b/>
        <sz val="10"/>
        <color indexed="64"/>
        <rFont val="Arial"/>
        <family val="2"/>
      </rPr>
      <t>mástil de tubo de fierro negro (OC) de 6.35mm para asta bandera de 9 mts de altura en tres secciones de 6",  4"</t>
    </r>
    <r>
      <rPr>
        <sz val="10"/>
        <color indexed="64"/>
        <rFont val="Arial"/>
        <family val="2"/>
      </rPr>
      <t xml:space="preserve"> </t>
    </r>
    <r>
      <rPr>
        <b/>
        <sz val="10"/>
        <color indexed="64"/>
        <rFont val="Arial"/>
        <family val="2"/>
      </rPr>
      <t xml:space="preserve">y  2" de 3.00m. </t>
    </r>
    <r>
      <rPr>
        <sz val="10"/>
        <color indexed="64"/>
        <rFont val="Arial"/>
        <family val="2"/>
      </rPr>
      <t xml:space="preserve">Cada una Incluye: pintura de esmalte, poleas y cable de acero de 1/8". </t>
    </r>
  </si>
  <si>
    <t>Fabricación de  escalera de 90 x 90cm. con 3 escalones de concreto lavado con nariz boleada, armado con parrilla y ganchos #3 @20cm. en ambos sentidos. Incluye: material y mano de obra, cimbra, descimbra y acabado .</t>
  </si>
  <si>
    <r>
      <t xml:space="preserve">Fabricación de  placa conmemorativa  de 90x60cms. Hecha de  concreto lavado, con remate perimetral de concreto </t>
    </r>
    <r>
      <rPr>
        <b/>
        <sz val="10"/>
        <color indexed="64"/>
        <rFont val="Arial"/>
        <family val="2"/>
      </rPr>
      <t xml:space="preserve">pulido, </t>
    </r>
    <r>
      <rPr>
        <sz val="10"/>
        <color indexed="64"/>
        <rFont val="Arial"/>
        <family val="2"/>
      </rPr>
      <t xml:space="preserve">volteador y entrecalle remetida 1 cm., losa  de concreto armado con malla electrosoldada 6-6/10-10, incluye: material y mano de obra. </t>
    </r>
  </si>
  <si>
    <r>
      <rPr>
        <b/>
        <sz val="10"/>
        <color indexed="64"/>
        <rFont val="Arial"/>
        <family val="2"/>
      </rPr>
      <t xml:space="preserve">Fabricación de base de tabique (para luminaria reflector en asta) </t>
    </r>
    <r>
      <rPr>
        <sz val="10"/>
        <color indexed="64"/>
        <rFont val="Arial"/>
        <family val="2"/>
      </rPr>
      <t>con dimensiones de 40 x 40 cm. de base y 60cm. de altura, con repellado de cemento arena, acabado rústico y pintura vinílica en color blanco. Asentado en firme de concreto, incluye: hueco de: 26 x 26 x 20 cm., material y mano de obra.</t>
    </r>
  </si>
  <si>
    <r>
      <rPr>
        <b/>
        <sz val="10"/>
        <color indexed="64"/>
        <rFont val="Arial"/>
        <family val="2"/>
      </rPr>
      <t>Cajillo empotrado en muro de escalera.</t>
    </r>
    <r>
      <rPr>
        <sz val="10"/>
        <color indexed="64"/>
        <rFont val="Arial"/>
        <family val="2"/>
      </rPr>
      <t xml:space="preserve"> Incluye malla, aplanado emboquillado y todo lo necesario para su correcta fabricación.</t>
    </r>
  </si>
  <si>
    <t>SANITARIOS / VIGILANCIA             CIMENTACION</t>
  </si>
  <si>
    <t>CIM-SAV-01</t>
  </si>
  <si>
    <t>Excavación a mano en cepas de 0.00 a -0.45 m. de profundidad, en material tipo II-B, (en contratrabes de sanitario-vigilancia de la zona de cobro). Incluye: afine de taludes y fondo de apile del material a un lado de la obra.</t>
  </si>
  <si>
    <t>CIM-SAV-02</t>
  </si>
  <si>
    <t>Relleno en cepas con material de banco compactado con bailarina al 90% Proctor-S en capas no mayores de 20 cms. incluye: suministro de todos los materiales, volteo a mano,  adición de la agua necesaria, mano de obra, equipo y herramienta.</t>
  </si>
  <si>
    <t>CIM-SAV-03</t>
  </si>
  <si>
    <t>Acarreo del material producto de la excavación al primer km fuera de la obra, Incluye: carga, descarga y todo lo necesario para su correcta ejecución.</t>
  </si>
  <si>
    <t>CIM-SAV-04</t>
  </si>
  <si>
    <t>CIM-SAV-05</t>
  </si>
  <si>
    <r>
      <rPr>
        <b/>
        <sz val="9"/>
        <rFont val="Arial"/>
        <family val="2"/>
      </rPr>
      <t xml:space="preserve">Plantilla de concreto </t>
    </r>
    <r>
      <rPr>
        <sz val="9"/>
        <rFont val="Arial"/>
        <family val="2"/>
      </rPr>
      <t>hecho en obra, resistencia normal, agregado máximo ¾", F'C=100kg/cm2 de 5 cms de espesor. incluye: suministro de materiales, acarreo hasta el lugar de su utilización, preparación de la superficie, nivelación, maestreado y colado, limpieza, retiro de sobrantes fuera de la obra, mano de obra, equipo y herramienta.</t>
    </r>
  </si>
  <si>
    <t>CIM-SAV-06</t>
  </si>
  <si>
    <r>
      <rPr>
        <b/>
        <sz val="9"/>
        <rFont val="Arial"/>
        <family val="2"/>
      </rPr>
      <t xml:space="preserve">Contratrabes CT-1 </t>
    </r>
    <r>
      <rPr>
        <sz val="9"/>
        <rFont val="Arial"/>
        <family val="2"/>
      </rPr>
      <t>de 0.20 x 0.40cm. armado de acero resistencia normal Fy= 4200 kg/cm2 con  4V #4 y 2V #3, Est.#3 @20cm. y concreto de F'c= 250kg/cm2 agregado máximo de 3/4" en cimentación. Incluye: suministro de materiales, acarreos, cortes, traslapes, desperdicios, habilitado, colado, vibrado, limpieza, mano de obra, equipo y herramienta.</t>
    </r>
  </si>
  <si>
    <t>CIM-SAV-07</t>
  </si>
  <si>
    <r>
      <rPr>
        <b/>
        <sz val="9"/>
        <rFont val="Arial"/>
        <family val="2"/>
      </rPr>
      <t xml:space="preserve">Losa de cimentación </t>
    </r>
    <r>
      <rPr>
        <sz val="9"/>
        <rFont val="Arial"/>
        <family val="2"/>
      </rPr>
      <t>de 0.15 cm. De peralte armado con doble parrilla Var.# 3  @ 0.20cm de acero resistencia normal FY=4200kg/cm2  y concreto de F'C=250kg/cm2 agregado máximo de 3/4". Incluye: suministro de materiales, acarreos, cortes, traslapes, desperdicios, habilitado, colado, vibrado, limpieza, mano de obra, equipo y herramienta.</t>
    </r>
  </si>
  <si>
    <t>CIM-SAV-08</t>
  </si>
  <si>
    <r>
      <t>Suministro y colocación de</t>
    </r>
    <r>
      <rPr>
        <b/>
        <sz val="9"/>
        <rFont val="Arial"/>
        <family val="2"/>
      </rPr>
      <t xml:space="preserve"> cimbra en contratrabes de cimentación, </t>
    </r>
    <r>
      <rPr>
        <sz val="9"/>
        <rFont val="Arial"/>
        <family val="2"/>
      </rPr>
      <t>acabado común, Incluye: materiales, acarreos, cortes, habilitado, cimbrado descimbrado, mano de obra, equipo y herramienta.</t>
    </r>
  </si>
  <si>
    <t>CIM-SAV-09</t>
  </si>
  <si>
    <r>
      <t xml:space="preserve">Suministro y colocación de </t>
    </r>
    <r>
      <rPr>
        <b/>
        <sz val="9"/>
        <rFont val="Arial"/>
        <family val="2"/>
      </rPr>
      <t>cimbra en losa de cimentación</t>
    </r>
    <r>
      <rPr>
        <sz val="9"/>
        <rFont val="Arial"/>
        <family val="2"/>
      </rPr>
      <t>, acabado común, Incluye: materiales, acarreos, cortes, habilitado, cimbrado descimbrado, mano de obra, equipo y herramienta.</t>
    </r>
  </si>
  <si>
    <t>SANITARIOS  /  VIGILANCIA ESTRUCTURA</t>
  </si>
  <si>
    <t>EST-SAV-01</t>
  </si>
  <si>
    <r>
      <rPr>
        <b/>
        <sz val="9"/>
        <rFont val="Arial"/>
        <family val="2"/>
      </rPr>
      <t xml:space="preserve">Castillo (K-1) </t>
    </r>
    <r>
      <rPr>
        <sz val="9"/>
        <rFont val="Arial"/>
        <family val="2"/>
      </rPr>
      <t xml:space="preserve">de 0.12 x 0.12 m. de concreto hecho en obra F'c= 250 kg/cm2, armado con 4V#3, con est.#2.5 @20cm., incluye: materiales, acarreos, elevaciones, cortes, traslapes, desperdicios, habilitado, cimbrado, acabado común, descimbrado, limpieza, mano de obra, equipo y herramienta.                                                                        </t>
    </r>
  </si>
  <si>
    <t>EST-SAV-02</t>
  </si>
  <si>
    <r>
      <rPr>
        <b/>
        <sz val="9"/>
        <rFont val="Arial"/>
        <family val="2"/>
      </rPr>
      <t xml:space="preserve">Dala DL-1  </t>
    </r>
    <r>
      <rPr>
        <sz val="9"/>
        <rFont val="Arial"/>
        <family val="2"/>
      </rPr>
      <t>de 12 x 30cm., de concreto premezclado F'c= 250 kg/cm2, Fy= 4200 kg/cm2</t>
    </r>
    <r>
      <rPr>
        <b/>
        <sz val="9"/>
        <rFont val="Arial"/>
        <family val="2"/>
      </rPr>
      <t xml:space="preserve"> </t>
    </r>
    <r>
      <rPr>
        <sz val="9"/>
        <rFont val="Arial"/>
        <family val="2"/>
      </rPr>
      <t xml:space="preserve">agregado máximo de 3/4 armado con 6V #3, y Est.#2.5 @20cm., incluye: cimbra común y descimbra control de calidad, acarreos, mano de obra y herramientas.  </t>
    </r>
  </si>
  <si>
    <t>EST-SAV-03</t>
  </si>
  <si>
    <r>
      <rPr>
        <b/>
        <sz val="9"/>
        <rFont val="Arial"/>
        <family val="2"/>
      </rPr>
      <t xml:space="preserve">Dala DL-2 </t>
    </r>
    <r>
      <rPr>
        <sz val="9"/>
        <rFont val="Arial"/>
        <family val="2"/>
      </rPr>
      <t xml:space="preserve">de 12 x 40cm., de concreto premezclado F'c= 250 kg/cm2 Fy=4200 kg/cm2 agregado máximo de 3/4 armado con 6V #3, y Est.#2.5 @20cm. Incluye: cimbrado y descimbrado control de calidad, acarreos, mano de obra y herramientas.  </t>
    </r>
  </si>
  <si>
    <t>EST-SAV-04</t>
  </si>
  <si>
    <r>
      <rPr>
        <b/>
        <sz val="9"/>
        <rFont val="Arial"/>
        <family val="2"/>
      </rPr>
      <t xml:space="preserve">Losa de azotea </t>
    </r>
    <r>
      <rPr>
        <sz val="9"/>
        <rFont val="Arial"/>
        <family val="2"/>
      </rPr>
      <t>de 0.10 cm. de peralte armado con una parrilla de V#3 @20cm. de acero</t>
    </r>
    <r>
      <rPr>
        <b/>
        <sz val="9"/>
        <rFont val="Arial"/>
        <family val="2"/>
      </rPr>
      <t xml:space="preserve"> </t>
    </r>
    <r>
      <rPr>
        <sz val="9"/>
        <rFont val="Arial"/>
        <family val="2"/>
      </rPr>
      <t>resistencia normal Fy= 4200 kg/cm2  y concreto de F'c= 250kg/cm2 agregado máximo de 3/4", incluye: traslapes, ganchos y herramientas menores.</t>
    </r>
  </si>
  <si>
    <t>EST-SAV-05</t>
  </si>
  <si>
    <r>
      <rPr>
        <b/>
        <sz val="9"/>
        <rFont val="Arial"/>
        <family val="2"/>
      </rPr>
      <t xml:space="preserve">Cimbra y descimbra en losa de azotea </t>
    </r>
    <r>
      <rPr>
        <sz val="9"/>
        <rFont val="Arial"/>
        <family val="2"/>
      </rPr>
      <t>de 10cm. de peralte armado con V#3 @20cm. Incluye: cimbrado y descimbrado control de calidad, acarreos, mano de obra y herramientas menores.</t>
    </r>
  </si>
  <si>
    <t>SANITARIO / VIGILANCIA     ALBAÑILERIAS</t>
  </si>
  <si>
    <t>ALB-SAV-01</t>
  </si>
  <si>
    <r>
      <rPr>
        <b/>
        <sz val="9"/>
        <rFont val="Arial"/>
        <family val="2"/>
      </rPr>
      <t xml:space="preserve">Muro de 10 cm. de block de concreto de 10x20x40 cm. </t>
    </r>
    <r>
      <rPr>
        <sz val="9"/>
        <rFont val="Arial"/>
        <family val="2"/>
      </rPr>
      <t>asentado con mezcla de cemento arena 1:5, acabado común, a plomo e hilo, con castillos ahogados a cada 0.8 m. y refuerzo de varilla del No. 3, escalerilla a cada 3 hiladas, incluye: suministro de materiales, acarreos, mano de obra, equipo y herramienta.</t>
    </r>
  </si>
  <si>
    <t>ALB-SAV-02</t>
  </si>
  <si>
    <r>
      <rPr>
        <b/>
        <sz val="9"/>
        <rFont val="Arial"/>
        <family val="2"/>
      </rPr>
      <t>Cenefa de concreto con nariz boleada</t>
    </r>
    <r>
      <rPr>
        <sz val="9"/>
        <rFont val="Arial"/>
        <family val="2"/>
      </rPr>
      <t>. Incluye suministro de materiales, cimbra de PVC, mano de obra, herramienta y todo lo necesario para su correcta ejecución.</t>
    </r>
  </si>
  <si>
    <t>ALB-SAV-03</t>
  </si>
  <si>
    <r>
      <t>Aplanado acabado repellado caracoleado fino sobre muros interiores y exteriores</t>
    </r>
    <r>
      <rPr>
        <sz val="9"/>
        <rFont val="Arial"/>
        <family val="2"/>
      </rPr>
      <t xml:space="preserve">, con mezcla cemento arena 1:4, incluye: suministro de materiales, mano de obra, equipo y herramienta. </t>
    </r>
  </si>
  <si>
    <t>ALB-SAV-04</t>
  </si>
  <si>
    <r>
      <rPr>
        <b/>
        <sz val="9"/>
        <rFont val="Arial"/>
        <family val="2"/>
      </rPr>
      <t>Aplanado acabado repellado caracoleado fino sobre plafond</t>
    </r>
    <r>
      <rPr>
        <sz val="9"/>
        <rFont val="Arial"/>
        <family val="2"/>
      </rPr>
      <t xml:space="preserve">, con mezcla cemento arena 1:4, incluye: suministro de materiales, mano de obra, equipo y herramienta. </t>
    </r>
  </si>
  <si>
    <t>ALB-SAV-05</t>
  </si>
  <si>
    <r>
      <rPr>
        <b/>
        <sz val="9"/>
        <rFont val="Arial"/>
        <family val="2"/>
      </rPr>
      <t>Repellados en boquillas</t>
    </r>
    <r>
      <rPr>
        <sz val="9"/>
        <rFont val="Arial"/>
        <family val="2"/>
      </rPr>
      <t>. Incluye: suministro de materiales, cimbra, mano de obra, herramienta y todo lo necesario para su correcta ejecución.</t>
    </r>
  </si>
  <si>
    <t>SANITARIOS / VIGILANCIA          ACABADOS</t>
  </si>
  <si>
    <t>ACA-SAV-01</t>
  </si>
  <si>
    <r>
      <t>Suministro y colocación de</t>
    </r>
    <r>
      <rPr>
        <b/>
        <sz val="9"/>
        <rFont val="Arial"/>
        <family val="2"/>
      </rPr>
      <t xml:space="preserve"> loseta de cerámica </t>
    </r>
    <r>
      <rPr>
        <sz val="9"/>
        <rFont val="Arial"/>
        <family val="2"/>
      </rPr>
      <t xml:space="preserve">Mca. Porcelanite modelo Universal  color almendra de 20x20cms.  asentado con pegazulejo </t>
    </r>
    <r>
      <rPr>
        <b/>
        <sz val="9"/>
        <rFont val="Arial"/>
        <family val="2"/>
      </rPr>
      <t>(en sanitario y vigilancia)</t>
    </r>
    <r>
      <rPr>
        <sz val="9"/>
        <rFont val="Arial"/>
        <family val="2"/>
      </rPr>
      <t>. Incluye: materiales, acarreos, cortes, desperdicios, mano de obra, equipo y herramienta</t>
    </r>
  </si>
  <si>
    <t>ACA-SAV-02</t>
  </si>
  <si>
    <r>
      <t>Suministro y colocación de</t>
    </r>
    <r>
      <rPr>
        <b/>
        <sz val="9"/>
        <rFont val="Arial"/>
        <family val="2"/>
      </rPr>
      <t xml:space="preserve"> zoclo de cerámica </t>
    </r>
    <r>
      <rPr>
        <sz val="9"/>
        <rFont val="Arial"/>
        <family val="2"/>
      </rPr>
      <t>Mca. Porcelanit modelo Universal color almendra de 10x20cms. asentado con pegazulejo. Incluye: materiales, acarreos, cortes, desperdicios, mano de obra, equipo y herramienta</t>
    </r>
  </si>
  <si>
    <t>ACA-SAV-03</t>
  </si>
  <si>
    <r>
      <rPr>
        <b/>
        <sz val="9"/>
        <rFont val="Arial"/>
        <family val="2"/>
      </rPr>
      <t xml:space="preserve">Zoclo de cemento pulido </t>
    </r>
    <r>
      <rPr>
        <sz val="9"/>
        <rFont val="Arial"/>
        <family val="2"/>
      </rPr>
      <t>remetido 1.5 cms. del paño exterior acabado con pintura de esmalte color negro semimate.</t>
    </r>
    <r>
      <rPr>
        <b/>
        <sz val="9"/>
        <rFont val="Arial"/>
        <family val="2"/>
      </rPr>
      <t xml:space="preserve"> </t>
    </r>
    <r>
      <rPr>
        <sz val="9"/>
        <rFont val="Arial"/>
        <family val="2"/>
      </rPr>
      <t>Incluye: suministro de materiales, acarreos, desperdicios, mano de obra, equipo y herramienta</t>
    </r>
  </si>
  <si>
    <t>ACA-SAV-04</t>
  </si>
  <si>
    <r>
      <t>Suministro y aplicación de</t>
    </r>
    <r>
      <rPr>
        <b/>
        <sz val="9"/>
        <rFont val="Arial"/>
        <family val="2"/>
      </rPr>
      <t xml:space="preserve"> pintura de esmalte</t>
    </r>
    <r>
      <rPr>
        <sz val="9"/>
        <rFont val="Arial"/>
        <family val="2"/>
      </rPr>
      <t xml:space="preserve"> 100 de la marca Comex, color S.M.A. sobre muros aplanados </t>
    </r>
    <r>
      <rPr>
        <b/>
        <sz val="9"/>
        <rFont val="Arial"/>
        <family val="2"/>
      </rPr>
      <t>interiores, exteriores y plafond</t>
    </r>
    <r>
      <rPr>
        <sz val="9"/>
        <rFont val="Arial"/>
        <family val="2"/>
      </rPr>
      <t>, a dos manos,  incluye: aplicación de sellador, materiales, preparación de la superficie, mano de obra, equipo, herramienta y andamios.</t>
    </r>
  </si>
  <si>
    <t>ACA-SAV-05</t>
  </si>
  <si>
    <r>
      <rPr>
        <b/>
        <sz val="9"/>
        <color indexed="64"/>
        <rFont val="Arial"/>
        <family val="2"/>
      </rPr>
      <t>Entortado en azotea</t>
    </r>
    <r>
      <rPr>
        <sz val="9"/>
        <color indexed="64"/>
        <rFont val="Arial"/>
        <family val="2"/>
      </rPr>
      <t xml:space="preserve"> con pendientes del 2%  a base de mezcla mortero cemento-cal-arena en proporción 1:5. Incluye: trazo, nivelación, suministro de materiales, acarreos, elevación, mano de obra, equipo y herramienta.</t>
    </r>
  </si>
  <si>
    <t>ACA-SAV-06</t>
  </si>
  <si>
    <r>
      <t>Suministro y aplicación de</t>
    </r>
    <r>
      <rPr>
        <b/>
        <sz val="9"/>
        <rFont val="Arial"/>
        <family val="2"/>
      </rPr>
      <t xml:space="preserve"> impermeabilizante prefabricado </t>
    </r>
    <r>
      <rPr>
        <sz val="9"/>
        <rFont val="Arial"/>
        <family val="2"/>
      </rPr>
      <t>de poliéster con espesor de 4.5 mm. color terracota Mca. Fester o similar. Incluye: materiales, acarreos, elevación, desperdicio, mano de obra, equipo y herramienta.</t>
    </r>
  </si>
  <si>
    <t>SANITARIOS / VIGILANCIA          HERRERIAS Y ALUMINIO</t>
  </si>
  <si>
    <t>HYA-SAV-01</t>
  </si>
  <si>
    <t>HYA-SAV-02</t>
  </si>
  <si>
    <r>
      <t>Suministro colocación de</t>
    </r>
    <r>
      <rPr>
        <b/>
        <sz val="9"/>
        <rFont val="Arial"/>
        <family val="2"/>
      </rPr>
      <t xml:space="preserve"> cancel V-2a de 0.35 x 2.10 </t>
    </r>
    <r>
      <rPr>
        <sz val="9"/>
        <rFont val="Arial"/>
        <family val="2"/>
      </rPr>
      <t>de aluminio anodizado natural de 2"</t>
    </r>
    <r>
      <rPr>
        <b/>
        <sz val="9"/>
        <rFont val="Arial"/>
        <family val="2"/>
      </rPr>
      <t xml:space="preserve"> </t>
    </r>
    <r>
      <rPr>
        <sz val="9"/>
        <rFont val="Arial"/>
        <family val="2"/>
      </rPr>
      <t xml:space="preserve">  con cristal filtrasol de 6 mm. en la parte superior y tablero de duela lisa de aluminio anodizado natural en la parte inferior. Incluye: materiales, cortes, escuadras, fijación, sellado con silicón, mano de obra, equipo y herramienta.</t>
    </r>
  </si>
  <si>
    <t>HYA-SAV-03</t>
  </si>
  <si>
    <r>
      <t>Suministro colocación de</t>
    </r>
    <r>
      <rPr>
        <b/>
        <sz val="9"/>
        <rFont val="Arial"/>
        <family val="2"/>
      </rPr>
      <t xml:space="preserve"> cancel V-2b de 3.15 x 2.10 </t>
    </r>
    <r>
      <rPr>
        <sz val="9"/>
        <rFont val="Arial"/>
        <family val="2"/>
      </rPr>
      <t>de aluminio anodizado natural de 2"</t>
    </r>
    <r>
      <rPr>
        <b/>
        <sz val="9"/>
        <rFont val="Arial"/>
        <family val="2"/>
      </rPr>
      <t xml:space="preserve"> </t>
    </r>
    <r>
      <rPr>
        <sz val="9"/>
        <rFont val="Arial"/>
        <family val="2"/>
      </rPr>
      <t xml:space="preserve">  con cristal filtrasol de 6 mm. en la parte superior y tablero de duela lisa de aluminio anodizado natural en la parte inferior. Incluye: materiales, cortes, escuadras, fijación, sellado con silicón, mano de obra, equipo y herramienta.</t>
    </r>
  </si>
  <si>
    <t>HYA-SAV-04</t>
  </si>
  <si>
    <r>
      <t>Suministro colocación de</t>
    </r>
    <r>
      <rPr>
        <b/>
        <sz val="9"/>
        <rFont val="Arial"/>
        <family val="2"/>
      </rPr>
      <t xml:space="preserve"> cancel V-2c de 0.35 x 2.10 </t>
    </r>
    <r>
      <rPr>
        <sz val="9"/>
        <rFont val="Arial"/>
        <family val="2"/>
      </rPr>
      <t>de aluminio anodizado natural de 2"</t>
    </r>
    <r>
      <rPr>
        <b/>
        <sz val="9"/>
        <rFont val="Arial"/>
        <family val="2"/>
      </rPr>
      <t xml:space="preserve"> </t>
    </r>
    <r>
      <rPr>
        <sz val="9"/>
        <rFont val="Arial"/>
        <family val="2"/>
      </rPr>
      <t xml:space="preserve">  con cristal filtrasol de 6 mm. en la parte superior y tablero de duela lisa de aluminio anodizado natural en la parte inferior. Incluye: materiales, cortes, escuadras, fijación, sellado con silicón, mano de obra, equipo y herramienta.</t>
    </r>
  </si>
  <si>
    <t>HYA-SAV-05</t>
  </si>
  <si>
    <t>HYA-SAV-06</t>
  </si>
  <si>
    <t>Suministro y colocación de tubo mecánico cédula 40 de 6", en remate de pretil.  Incluye: aplicación de primer anticorrosivo y acabado con pintura de esmalte,  materiales, acarreos, cortes, desperdicios, aplicación de soldadura,  esmerilado, fijación, soportes, mano de obra, equipo y herramienta</t>
  </si>
  <si>
    <t>SANITARIO MUEBLES Y ACCESORIOS</t>
  </si>
  <si>
    <t>MUE-SAV-01</t>
  </si>
  <si>
    <r>
      <t>Suministro colocación de</t>
    </r>
    <r>
      <rPr>
        <b/>
        <sz val="9"/>
        <rFont val="Arial"/>
        <family val="2"/>
      </rPr>
      <t xml:space="preserve"> inodoro</t>
    </r>
    <r>
      <rPr>
        <sz val="9"/>
        <rFont val="Arial"/>
        <family val="2"/>
      </rPr>
      <t xml:space="preserve"> para fluxometro normal de la marca Ideal Standard mod. Olimpico, color blanco. Incluye: Instalación, pruebas, mano de obra, equipo, herramienta y todo lo necesario par su correcto funcionamiento.</t>
    </r>
  </si>
  <si>
    <t>MUE-SAV-02</t>
  </si>
  <si>
    <r>
      <t>Suministro colocación de</t>
    </r>
    <r>
      <rPr>
        <b/>
        <sz val="9"/>
        <rFont val="Arial"/>
        <family val="2"/>
      </rPr>
      <t xml:space="preserve"> asiento para inodoro </t>
    </r>
    <r>
      <rPr>
        <sz val="9"/>
        <rFont val="Arial"/>
        <family val="2"/>
      </rPr>
      <t>Mca. Ideal Standar modelo M135 color blanco. Incluye: instalación, pruebas, mano de obra, equipo, herramienta y todo lo necesario par su correcto funcionamiento.</t>
    </r>
  </si>
  <si>
    <t>MUE-SAV-03</t>
  </si>
  <si>
    <r>
      <t>Suministro colocación de</t>
    </r>
    <r>
      <rPr>
        <b/>
        <sz val="9"/>
        <rFont val="Arial"/>
        <family val="2"/>
      </rPr>
      <t xml:space="preserve"> lavabo Mca. Ideal Standar Modelo Habitat color blanco.</t>
    </r>
    <r>
      <rPr>
        <sz val="9"/>
        <rFont val="Arial"/>
        <family val="2"/>
      </rPr>
      <t xml:space="preserve"> Incluye: instalación, pruebas, mano de obra, equipo, herramienta y todo lo necesario par su correcto funcionamiento.</t>
    </r>
  </si>
  <si>
    <t>MUE-SAV-04</t>
  </si>
  <si>
    <t>MUE-SAV-05</t>
  </si>
  <si>
    <r>
      <t xml:space="preserve">Suministro colocación de </t>
    </r>
    <r>
      <rPr>
        <b/>
        <sz val="9"/>
        <rFont val="Arial"/>
        <family val="2"/>
      </rPr>
      <t>jabonera de cerámica  Mca. Ideal Standar modelo Habitat blanca.</t>
    </r>
    <r>
      <rPr>
        <sz val="9"/>
        <rFont val="Arial"/>
        <family val="2"/>
      </rPr>
      <t xml:space="preserve"> Incluye: instalación, pruebas, mano de obra, equipo, herramienta y todo lo necesario par su correcto funcionamiento.</t>
    </r>
  </si>
  <si>
    <t>MUE-SAV-06</t>
  </si>
  <si>
    <r>
      <t>Suministro colocación de</t>
    </r>
    <r>
      <rPr>
        <b/>
        <sz val="9"/>
        <rFont val="Arial"/>
        <family val="2"/>
      </rPr>
      <t xml:space="preserve"> despachador de papel higiénico Mca. Ideal Standar modelo Habitat en color blanco</t>
    </r>
    <r>
      <rPr>
        <sz val="9"/>
        <rFont val="Arial"/>
        <family val="2"/>
      </rPr>
      <t>. Incluye: instalación, pruebas, mano de obra, equipo, herramienta y todo lo necesario par su correcto funcionamiento.</t>
    </r>
  </si>
  <si>
    <t>MUE-SAV-07</t>
  </si>
  <si>
    <r>
      <t>Suministro colocación de</t>
    </r>
    <r>
      <rPr>
        <b/>
        <sz val="9"/>
        <rFont val="Arial"/>
        <family val="2"/>
      </rPr>
      <t xml:space="preserve"> gancho doble de cerámica Mca. Ideal Standar modelo Habitat blanco.</t>
    </r>
    <r>
      <rPr>
        <sz val="9"/>
        <rFont val="Arial"/>
        <family val="2"/>
      </rPr>
      <t xml:space="preserve"> Incluye: instalación, pruebas, mano de obra, equipo, herramienta y todo lo necesario par su correcto funcionamiento.</t>
    </r>
  </si>
  <si>
    <t>MUE-SAV-08</t>
  </si>
  <si>
    <r>
      <t>Suministro colocación de</t>
    </r>
    <r>
      <rPr>
        <b/>
        <sz val="9"/>
        <rFont val="Arial"/>
        <family val="2"/>
      </rPr>
      <t xml:space="preserve"> toallero de cerámica Mca. Ideal Standar modelo Habitat en color blanco</t>
    </r>
    <r>
      <rPr>
        <sz val="9"/>
        <rFont val="Arial"/>
        <family val="2"/>
      </rPr>
      <t>. Incluye: instalación, pruebas, mano de obra, equipo, herramienta y todo lo necesario par su correcto funcionamiento.</t>
    </r>
  </si>
  <si>
    <t>MUE-SAV-09</t>
  </si>
  <si>
    <r>
      <t xml:space="preserve">Suministro colocación de </t>
    </r>
    <r>
      <rPr>
        <b/>
        <sz val="9"/>
        <rFont val="Arial"/>
        <family val="2"/>
      </rPr>
      <t xml:space="preserve">porta cepillos de cerámica </t>
    </r>
    <r>
      <rPr>
        <sz val="9"/>
        <rFont val="Arial"/>
        <family val="2"/>
      </rPr>
      <t>mca. Ideal Standar, modelo Habitat, color blanco. Incluye: instalación, pruebas, mano de obra, equipo, herramienta y todo lo necesario par su correcto funcionamiento.</t>
    </r>
  </si>
  <si>
    <t>MUE-SAV-10</t>
  </si>
  <si>
    <r>
      <t xml:space="preserve">Suministro colocación de </t>
    </r>
    <r>
      <rPr>
        <b/>
        <sz val="9"/>
        <rFont val="Arial"/>
        <family val="2"/>
      </rPr>
      <t>caja para toallas de papel mca. Jofel modelo P142010 color humo.</t>
    </r>
    <r>
      <rPr>
        <sz val="9"/>
        <rFont val="Arial"/>
        <family val="2"/>
      </rPr>
      <t xml:space="preserve"> Incluye: instalación, pruebas, mano de obra, equipo, herramienta y todo lo necesario par su correcto funcionamiento.</t>
    </r>
  </si>
  <si>
    <t>MUE-SAV-11</t>
  </si>
  <si>
    <r>
      <t>Suministro colocación de</t>
    </r>
    <r>
      <rPr>
        <b/>
        <sz val="9"/>
        <rFont val="Arial"/>
        <family val="2"/>
      </rPr>
      <t xml:space="preserve"> coladera </t>
    </r>
    <r>
      <rPr>
        <sz val="9"/>
        <rFont val="Arial"/>
        <family val="2"/>
      </rPr>
      <t>Mca. Helvex, modelo 262-H cromada. Incluye: instalación, pruebas, mano de obra, equipo, herramienta y todo lo necesario par su correcto funcionamiento.</t>
    </r>
  </si>
  <si>
    <t>MUE-SAV-12</t>
  </si>
  <si>
    <r>
      <t>Suministro colocación de</t>
    </r>
    <r>
      <rPr>
        <b/>
        <sz val="9"/>
        <rFont val="Arial"/>
        <family val="2"/>
      </rPr>
      <t xml:space="preserve"> espejo de cristal pulido </t>
    </r>
    <r>
      <rPr>
        <sz val="9"/>
        <rFont val="Arial"/>
        <family val="2"/>
      </rPr>
      <t xml:space="preserve">de 6mm de espesor de 40x 60cms. Con marco de aluminio blanco.  </t>
    </r>
    <r>
      <rPr>
        <b/>
        <sz val="9"/>
        <rFont val="Arial"/>
        <family val="2"/>
      </rPr>
      <t xml:space="preserve"> </t>
    </r>
    <r>
      <rPr>
        <sz val="9"/>
        <rFont val="Arial"/>
        <family val="2"/>
      </rPr>
      <t>Incluye: instalación, pruebas, mano de obra, equipo, herramienta y todo lo necesario par su correcto funcionamiento.</t>
    </r>
  </si>
  <si>
    <t>JARDINERÍA  DE CONJUNTO</t>
  </si>
  <si>
    <r>
      <rPr>
        <b/>
        <sz val="9"/>
        <rFont val="Arial"/>
        <family val="2"/>
      </rPr>
      <t>Tierra vegetal</t>
    </r>
    <r>
      <rPr>
        <sz val="9"/>
        <rFont val="Arial"/>
        <family val="2"/>
      </rPr>
      <t xml:space="preserve"> preparada para jardinería, incluye: suministro, acarreo, colocación, mano de obra, equipo y herramienta.</t>
    </r>
  </si>
  <si>
    <r>
      <rPr>
        <b/>
        <sz val="9"/>
        <rFont val="Arial"/>
        <family val="2"/>
      </rPr>
      <t>Césped tipo Kikuyo</t>
    </r>
    <r>
      <rPr>
        <sz val="9"/>
        <rFont val="Arial"/>
        <family val="2"/>
      </rPr>
      <t xml:space="preserve"> con riego durante 15 días, para volúmenes mayores, incluye: acarreos, plantación, mano de obra, equipo y herramienta.</t>
    </r>
  </si>
  <si>
    <t>SEÑALIZACIÓN EN 
ZONA DE COBRO</t>
  </si>
  <si>
    <t>SEÑ-ZC-01</t>
  </si>
  <si>
    <t>SEÑ-ZC-02</t>
  </si>
  <si>
    <t>SEÑ-ZC-03</t>
  </si>
  <si>
    <t>SEÑ-ZC-04</t>
  </si>
  <si>
    <t>Suministro y colocación de letrero restrictivo tipo SR-20  de 86x86 cms. con la leyenda "NO PARAR" fabricada con lámina de acero tipo comercial SAE-1010 cal. 16 ó similar sobre postes de PTR de 2"x2" calibre 12 y base de cimiento de concreto armado de F'C=150 kg/cm2 por medio de anclas de acuerdo a ASTM A-449.  Incluye: fondo en pelicula reflejante Scotch-Lite, alta intensidad en color blanco, leyendas, simbolos, números y filetes en impresión con tinta serigráfica negra y roja, materiales,  mano de obra, herramienta y todo lo necesario para su correcta colocación.</t>
  </si>
  <si>
    <t>SEÑ-ZC-05</t>
  </si>
  <si>
    <t>SEÑ-ZC-06</t>
  </si>
  <si>
    <t>SEÑ-ZC-07</t>
  </si>
  <si>
    <t>SEÑ-ZC-08</t>
  </si>
  <si>
    <t>SEÑ-ZC-09</t>
  </si>
  <si>
    <t>SEÑ-ZC-10</t>
  </si>
  <si>
    <t>SEÑ-ZC-11</t>
  </si>
  <si>
    <t>SEÑ-ZC-12</t>
  </si>
  <si>
    <t>Suministro y colocación de letrero informativo tipo L-2 de 300X120 cms. con la leyenda  "NOMBRE DE CONCESIONARIA" fabricado con lámina de acero tipo comercial SAE-1010 cal. 16 ó similar sobre postes de PTR de 2"x2" calibre 12 y base de cimiento de concreto armado de F'C=150 kg/cm2 por medio de anclas de acuerdo a ASTM A-449.  Incluye: fondo en pelicula reflejante Scotch-Lite, alta intensidad en color verde, leyendas con Scotch-Lite blanco  grado diamante, materiales,  mano de obra, herramienta y todo lo necesario para su correcta colocación.</t>
  </si>
  <si>
    <t>SEÑ-ZC-13</t>
  </si>
  <si>
    <t>SEÑ-ZC-14</t>
  </si>
  <si>
    <t>SEÑ-ZC-15</t>
  </si>
  <si>
    <t>SEÑ-ZC-16</t>
  </si>
  <si>
    <t>SEÑ-ZC-17</t>
  </si>
  <si>
    <t>SEÑ-ZC-18</t>
  </si>
  <si>
    <t>ESTRUCTURA DE
CABINAS SENCILLAS</t>
  </si>
  <si>
    <t>EQUIPOS DE SEGURIDAD</t>
  </si>
  <si>
    <t>EQS-ZC-01</t>
  </si>
  <si>
    <t>Extintor de polvo químico tipo A-B-C- con capacidad de 6 lts. Incluye materiales menores y herramienta.</t>
  </si>
  <si>
    <t>GALERIA TECNICA</t>
  </si>
  <si>
    <t>GAL-TEC-01</t>
  </si>
  <si>
    <r>
      <t>Herramienta y mano de obra en</t>
    </r>
    <r>
      <rPr>
        <b/>
        <sz val="9"/>
        <rFont val="Arial"/>
        <family val="2"/>
      </rPr>
      <t xml:space="preserve"> excavación a mano en cepas de 0.00 a 4.00 m. de profundidad, en material tipo II-B,</t>
    </r>
    <r>
      <rPr>
        <sz val="9"/>
        <rFont val="Arial"/>
        <family val="2"/>
      </rPr>
      <t xml:space="preserve"> volumen medido en banco. Incluye: afine de taludes y fondo de apile del material a un lado de la obra.</t>
    </r>
  </si>
  <si>
    <t>GAL-TEC-02</t>
  </si>
  <si>
    <r>
      <t xml:space="preserve">Herramienta y mano de obra en </t>
    </r>
    <r>
      <rPr>
        <b/>
        <sz val="9"/>
        <rFont val="Arial"/>
        <family val="2"/>
      </rPr>
      <t>relleno en cepas</t>
    </r>
    <r>
      <rPr>
        <sz val="9"/>
        <rFont val="Arial"/>
        <family val="2"/>
      </rPr>
      <t xml:space="preserve"> con material </t>
    </r>
    <r>
      <rPr>
        <b/>
        <sz val="9"/>
        <rFont val="Arial"/>
        <family val="2"/>
      </rPr>
      <t>producto de la excavación, compactado al 90%</t>
    </r>
    <r>
      <rPr>
        <sz val="9"/>
        <rFont val="Arial"/>
        <family val="2"/>
      </rPr>
      <t xml:space="preserve"> Proctor-S, con compactador manual (bailarina), en capas de 20 cm. Incluye: selección del material y volteo a mano.</t>
    </r>
  </si>
  <si>
    <t>GAL-TEC-03</t>
  </si>
  <si>
    <r>
      <t xml:space="preserve">Herramienta y mano de obra en </t>
    </r>
    <r>
      <rPr>
        <b/>
        <sz val="9"/>
        <rFont val="Arial"/>
        <family val="2"/>
      </rPr>
      <t>acarreo en carretilla</t>
    </r>
    <r>
      <rPr>
        <sz val="9"/>
        <rFont val="Arial"/>
        <family val="2"/>
      </rPr>
      <t xml:space="preserve"> de material producto</t>
    </r>
    <r>
      <rPr>
        <b/>
        <sz val="9"/>
        <rFont val="Arial"/>
        <family val="2"/>
      </rPr>
      <t xml:space="preserve"> de la excavación a una estación máxima de 20 mts.</t>
    </r>
    <r>
      <rPr>
        <sz val="9"/>
        <rFont val="Arial"/>
        <family val="2"/>
      </rPr>
      <t xml:space="preserve"> Incluye carga y descarga.</t>
    </r>
  </si>
  <si>
    <t>GAL-TEC-04</t>
  </si>
  <si>
    <r>
      <t xml:space="preserve">Herramienta y mano de obra en </t>
    </r>
    <r>
      <rPr>
        <b/>
        <sz val="9"/>
        <rFont val="Arial"/>
        <family val="2"/>
      </rPr>
      <t>acarreo en carretilla</t>
    </r>
    <r>
      <rPr>
        <sz val="9"/>
        <rFont val="Arial"/>
        <family val="2"/>
      </rPr>
      <t xml:space="preserve"> de material </t>
    </r>
    <r>
      <rPr>
        <b/>
        <sz val="9"/>
        <rFont val="Arial"/>
        <family val="2"/>
      </rPr>
      <t>producto de la excavación a una segunda estación</t>
    </r>
    <r>
      <rPr>
        <sz val="9"/>
        <rFont val="Arial"/>
        <family val="2"/>
      </rPr>
      <t xml:space="preserve"> y subsecuentes. Incluye carga y descarga.</t>
    </r>
  </si>
  <si>
    <t>GAL-TEC-05</t>
  </si>
  <si>
    <r>
      <t xml:space="preserve">Material y mano de obra en la </t>
    </r>
    <r>
      <rPr>
        <b/>
        <sz val="9"/>
        <rFont val="Arial"/>
        <family val="2"/>
      </rPr>
      <t>fabricación de Plantilla de concreto</t>
    </r>
    <r>
      <rPr>
        <sz val="9"/>
        <rFont val="Arial"/>
        <family val="2"/>
      </rPr>
      <t xml:space="preserve"> hecho en obra, resistencia normal, agregado máximo ¾", </t>
    </r>
    <r>
      <rPr>
        <b/>
        <sz val="9"/>
        <rFont val="Arial"/>
        <family val="2"/>
      </rPr>
      <t>F'C=150 Kg/cm2,</t>
    </r>
    <r>
      <rPr>
        <sz val="9"/>
        <rFont val="Arial"/>
        <family val="2"/>
      </rPr>
      <t xml:space="preserve"> de 5 cm. de espesor. Incluye herramientas menores.</t>
    </r>
  </si>
  <si>
    <t>GAL-TEC-06</t>
  </si>
  <si>
    <r>
      <t>Suministro, habilitado y armado de</t>
    </r>
    <r>
      <rPr>
        <b/>
        <sz val="9"/>
        <rFont val="Arial"/>
        <family val="2"/>
      </rPr>
      <t xml:space="preserve"> acero de refuerzo en </t>
    </r>
    <r>
      <rPr>
        <sz val="9"/>
        <rFont val="Arial"/>
        <family val="2"/>
      </rPr>
      <t xml:space="preserve"> </t>
    </r>
    <r>
      <rPr>
        <b/>
        <sz val="9"/>
        <rFont val="Arial"/>
        <family val="2"/>
      </rPr>
      <t xml:space="preserve">losa de desplante, </t>
    </r>
    <r>
      <rPr>
        <sz val="9"/>
        <rFont val="Arial"/>
        <family val="2"/>
      </rPr>
      <t xml:space="preserve">  resistencia normal </t>
    </r>
    <r>
      <rPr>
        <b/>
        <sz val="9"/>
        <rFont val="Arial"/>
        <family val="2"/>
      </rPr>
      <t>FY=4200kg/cm2</t>
    </r>
    <r>
      <rPr>
        <sz val="9"/>
        <rFont val="Arial"/>
        <family val="2"/>
      </rPr>
      <t>. armada con varillas del #4 en ambos sentidos en ambos lechos. Incluye materiales, silletas, traslapes, ganchos, alambre recocido del No. 18 flete a obra, desperdicios, acarreo hasta el lugar de su utilizacion, cortes, habilitado, armado, amarres, pruebas, limpieza y retiro de sobrantes fuera de la obra mano de obra, equipo y herramienta.</t>
    </r>
  </si>
  <si>
    <t>GAL-TEC-07</t>
  </si>
  <si>
    <r>
      <t xml:space="preserve">Suministro, fabricacion y colocacion de </t>
    </r>
    <r>
      <rPr>
        <b/>
        <sz val="9"/>
        <rFont val="Arial"/>
        <family val="2"/>
      </rPr>
      <t>concreto en losa de desplante,</t>
    </r>
    <r>
      <rPr>
        <sz val="9"/>
        <rFont val="Arial"/>
        <family val="2"/>
      </rPr>
      <t xml:space="preserve"> resistencia F'C= 250 KG/cm2, fabricado con cemento portland normal y agregado maximo de 20 MM, Clase I y peso volumetrico en estado fresco superior a 2.2 T/M3. Incluye materiales, flete a obra, desperdicio, acarreo hasta el lugar de su utilizacion, elaboracion, pruebas, colado, vibrado, limpieza, retiro de sobrantes fuera de la obra, mano de obra equipo y herramientas.</t>
    </r>
  </si>
  <si>
    <t>GAL-TEC-08</t>
  </si>
  <si>
    <r>
      <t>Suministro, habilitado y armado de</t>
    </r>
    <r>
      <rPr>
        <b/>
        <sz val="9"/>
        <rFont val="Arial"/>
        <family val="2"/>
      </rPr>
      <t xml:space="preserve"> acero de refuerzo en </t>
    </r>
    <r>
      <rPr>
        <sz val="9"/>
        <rFont val="Arial"/>
        <family val="2"/>
      </rPr>
      <t xml:space="preserve"> </t>
    </r>
    <r>
      <rPr>
        <b/>
        <sz val="9"/>
        <rFont val="Arial"/>
        <family val="2"/>
      </rPr>
      <t>muros de concreto armado,</t>
    </r>
    <r>
      <rPr>
        <sz val="9"/>
        <rFont val="Arial"/>
        <family val="2"/>
      </rPr>
      <t xml:space="preserve"> resistencia normal </t>
    </r>
    <r>
      <rPr>
        <b/>
        <sz val="9"/>
        <rFont val="Arial"/>
        <family val="2"/>
      </rPr>
      <t>FY=4200kg/cm2</t>
    </r>
    <r>
      <rPr>
        <sz val="9"/>
        <rFont val="Arial"/>
        <family val="2"/>
      </rPr>
      <t>. armados con varillas del #4 y del #3. Incluye materiales, silletas, traslapes, ganchos, alambre recocido del No. 18 flete a obra, desperdicios, acarreo hasta el lugar de su utilizacion, cortes, habilitado, armado, amarres, pruebas, limpieza y retiro de sobrantes fuera de la obra mano de obra, equipo y herramienta.</t>
    </r>
  </si>
  <si>
    <t>GAL-TEC-09</t>
  </si>
  <si>
    <r>
      <t xml:space="preserve">Suministro, fabricacion y colocacion de </t>
    </r>
    <r>
      <rPr>
        <b/>
        <sz val="9"/>
        <rFont val="Arial"/>
        <family val="2"/>
      </rPr>
      <t>concreto en muros de concreto armado</t>
    </r>
    <r>
      <rPr>
        <sz val="9"/>
        <rFont val="Arial"/>
        <family val="2"/>
      </rPr>
      <t>, resistencia F'C= 250 KG/cm2, fabricado con cemento portland normal y agregado maximo de 20 MM, Clase I y peso volumetrico en estado fresco superior a 2.2 T/M3. Incluye materiales, flete a obra, desperdicio, acarreo hasta el lugar de su utilizacion, elaboracion, pruebas, colado, vibrado, limpieza, retiro de sobrantes fuera de la obra, mano de obra equipo y herramientas.</t>
    </r>
  </si>
  <si>
    <t>GAL-TEC-10</t>
  </si>
  <si>
    <r>
      <t>Suministro, habilitado y armado de</t>
    </r>
    <r>
      <rPr>
        <b/>
        <sz val="9"/>
        <rFont val="Arial"/>
        <family val="2"/>
      </rPr>
      <t xml:space="preserve"> acero de refuerzo en losa tapa,</t>
    </r>
    <r>
      <rPr>
        <sz val="9"/>
        <rFont val="Arial"/>
        <family val="2"/>
      </rPr>
      <t xml:space="preserve"> resistencia normal </t>
    </r>
    <r>
      <rPr>
        <b/>
        <sz val="9"/>
        <rFont val="Arial"/>
        <family val="2"/>
      </rPr>
      <t>FY=4200kg/cm2</t>
    </r>
    <r>
      <rPr>
        <sz val="9"/>
        <rFont val="Arial"/>
        <family val="2"/>
      </rPr>
      <t>. aramadas con varillas del #4 lecho superior ambos sentidos y del #3 lecho inferior en ambos sentidos. Incluye materiales, silletas, traslapes, ganchos, alambre recocido del No. 18 flete a obra, desperdicios, acarreo hasta el lugar de su utilizacion, cortes, habilitado, armado, amarres, pruebas, limpieza y retiro de sobrantes fuera de la obra mano de obra, equipo y herramienta.</t>
    </r>
  </si>
  <si>
    <t>GAL-TEC-11</t>
  </si>
  <si>
    <r>
      <t xml:space="preserve">Suministro, fabricacion y colocacion de </t>
    </r>
    <r>
      <rPr>
        <b/>
        <sz val="9"/>
        <rFont val="Arial"/>
        <family val="2"/>
      </rPr>
      <t>concreto en losa tapa</t>
    </r>
    <r>
      <rPr>
        <sz val="9"/>
        <rFont val="Arial"/>
        <family val="2"/>
      </rPr>
      <t>, resistencia F'C= 250 KG/cm2, fabricado con cemento portland normal y agregado maximo de 20 MM, Clase I y peso volumetrico en estado fresco superior a 2.2 T/M3. Incluye materiales, flete a obra, desperdicio, acarreo hasta el lugar de su utilizacion, elaboracion, pruebas, colado, vibrado, limpieza, retiro de sobrantes fuera de la obra, mano de obra equipo y herramientas.</t>
    </r>
  </si>
  <si>
    <t>GAL-TEC-12</t>
  </si>
  <si>
    <t>GAL-TEC-13</t>
  </si>
  <si>
    <r>
      <t xml:space="preserve">Suministro, fabricacion y colocacion de </t>
    </r>
    <r>
      <rPr>
        <b/>
        <sz val="9"/>
        <rFont val="Arial"/>
        <family val="2"/>
      </rPr>
      <t>concreto en muretes de salida a isleta</t>
    </r>
    <r>
      <rPr>
        <sz val="9"/>
        <rFont val="Arial"/>
        <family val="2"/>
      </rPr>
      <t>, resistencia F'C= 250 KG/cm2, fabricado con cemento portland normal y agregado maximo de 20 MM, Clase I y peso volumetrico en estado fresco superior a 2.2 T/M3. Incluye materiales, flete a obra, desperdicio, acarreo hasta el lugar de su utilizacion, elaboracion, pruebas, colado, vibrado, limpieza, retiro de sobrantes fuera de la obra, mano de obra equipo y herramientas.</t>
    </r>
  </si>
  <si>
    <t>GAL-TEC-14</t>
  </si>
  <si>
    <r>
      <t xml:space="preserve">Suministro y colocación de </t>
    </r>
    <r>
      <rPr>
        <b/>
        <sz val="9"/>
        <rFont val="Arial"/>
        <family val="2"/>
      </rPr>
      <t>Cimbra y descimbra</t>
    </r>
    <r>
      <rPr>
        <sz val="9"/>
        <rFont val="Arial"/>
        <family val="2"/>
      </rPr>
      <t xml:space="preserve"> en cimentacion, acabado comun, en  </t>
    </r>
    <r>
      <rPr>
        <b/>
        <sz val="9"/>
        <rFont val="Arial"/>
        <family val="2"/>
      </rPr>
      <t>elementos de concreto armado en galeria</t>
    </r>
    <r>
      <rPr>
        <sz val="9"/>
        <rFont val="Arial"/>
        <family val="2"/>
      </rPr>
      <t>. Incluye materiales, clavos, alambre recocido del No. 18 chaflan, desperdicio, acarreo hasta el lugar de su utilizacion, habilitado, limpieza, retiro de sobrante fuera de la obra, mano de obra, equipo y herramienta. Nota: cimbra para tres usos.</t>
    </r>
  </si>
  <si>
    <t>GAL-TEC-15</t>
  </si>
  <si>
    <t>GAL-TEC-16</t>
  </si>
  <si>
    <t>GAL-TEC-17</t>
  </si>
  <si>
    <r>
      <rPr>
        <b/>
        <sz val="9"/>
        <rFont val="Arial"/>
        <family val="2"/>
      </rPr>
      <t>Tapa para acceso a galeras</t>
    </r>
    <r>
      <rPr>
        <sz val="9"/>
        <rFont val="Arial"/>
        <family val="2"/>
      </rPr>
      <t xml:space="preserve"> de concreto de 6 cms. de espesor, de concreto hecho en obra de F'c= 200 kg/cm2, a base de marco y contramarco de 2''. Incluye: trazo, nivelación, excavación, materiales, acarreos, desperdicios, limpieza, mano de obra, equipo y herramienta.</t>
    </r>
  </si>
  <si>
    <t>GAL-TEC-18</t>
  </si>
  <si>
    <r>
      <rPr>
        <b/>
        <sz val="9"/>
        <rFont val="Arial"/>
        <family val="2"/>
      </rPr>
      <t>Soporte multiple de 38 cm</t>
    </r>
    <r>
      <rPr>
        <sz val="9"/>
        <rFont val="Arial"/>
        <family val="2"/>
      </rPr>
      <t>. para cuatro tubos de 2" a base de unicanal soportado por insertos de concreto mod. P3754, mca Unistrut y Brackets o mensula unicanal reforzada mod. U2552, incluye: trazo, nivelación, cuatro abrazaderas para unicanal, tornilleria, mano de obra, equipo, herramienta, andamios y todo lo necesario para su correcta instalación.</t>
    </r>
  </si>
  <si>
    <r>
      <rPr>
        <b/>
        <sz val="9"/>
        <rFont val="Arial"/>
        <family val="2"/>
      </rPr>
      <t>Rejilla tipo Irving</t>
    </r>
    <r>
      <rPr>
        <sz val="9"/>
        <rFont val="Arial"/>
        <family val="2"/>
      </rPr>
      <t xml:space="preserve"> de 1.2x.1.2m de solera  de 3/16x1 1/4", con marco y contramarco de fierro de 3/16x1 1/2" anclada con v#3 @ 50 cms en carcamo de bombeo. Incluye: materiales, cortes, soldadura, mano de obra, equipo y herramienta.</t>
    </r>
  </si>
  <si>
    <r>
      <rPr>
        <b/>
        <sz val="9"/>
        <rFont val="Arial"/>
        <family val="2"/>
      </rPr>
      <t xml:space="preserve">Pichancha de bronze  y bomba </t>
    </r>
    <r>
      <rPr>
        <sz val="9"/>
        <rFont val="Arial"/>
        <family val="2"/>
      </rPr>
      <t>en carcamo de bombeo. Incluye Instalación, materiales, mano de obra, equipo y herramienta.</t>
    </r>
  </si>
  <si>
    <t>PASO A CUBIERTO</t>
  </si>
  <si>
    <t>PA-CUB-01</t>
  </si>
  <si>
    <r>
      <rPr>
        <b/>
        <sz val="9"/>
        <rFont val="Arial"/>
        <family val="2"/>
      </rPr>
      <t>Contratrabe tipo CT-1</t>
    </r>
    <r>
      <rPr>
        <sz val="9"/>
        <rFont val="Arial"/>
        <family val="2"/>
      </rPr>
      <t xml:space="preserve"> de 0.6 x 0.35 m, armada con 6 vars.# 4, 2 vars.# 3, y estribos # 3 @ 0.15 m. Incluye: excavación a mano en terreno compacto, suministro de materiales, acarreos, cortes, traslapes, desperdicios, habilitado, plantilla, cimbrado acabado común, colado, vibrado, descimbrado, relleno, limpieza, mano de obra, equipo y herramienta.</t>
    </r>
  </si>
  <si>
    <t>PA-CUB-02</t>
  </si>
  <si>
    <r>
      <rPr>
        <b/>
        <sz val="9"/>
        <rFont val="Arial"/>
        <family val="2"/>
      </rPr>
      <t>Guarnición tipo DL-1</t>
    </r>
    <r>
      <rPr>
        <sz val="9"/>
        <rFont val="Arial"/>
        <family val="2"/>
      </rPr>
      <t xml:space="preserve"> de 0.20 m. (base mayor) x 0.15 (base menor) m. y 0.45 m. de altura, de concreto hecho en obra, de F'c=200 kg/cm2, armada con 6 vars.# 3, y estribos # 2 @ 0.15 m. Incluye: suministro de materiales, acarreos, cortes, traslapes, desperdicios, habilitado, cimbrado, acabado común, descimbrado , limpieza, mano de obra, equipo y herramienta.</t>
    </r>
  </si>
  <si>
    <t>PA-CUB-03</t>
  </si>
  <si>
    <t>Firme de concreto armado de f' c = 150Kg/cm2 de 10cm de espesor armado con malla electrosoldada de 6x6 -6/6 colados a cada 2 metros acabado lavado.  Incluye: suministro de materiales, acarreos, nivelación, cimbrado de fronteras, mano de obra, equipo y herramienta.</t>
  </si>
  <si>
    <t>PA-CUB-04</t>
  </si>
  <si>
    <r>
      <rPr>
        <b/>
        <sz val="9"/>
        <rFont val="Arial"/>
        <family val="2"/>
      </rPr>
      <t>Columna circular tipo C1</t>
    </r>
    <r>
      <rPr>
        <sz val="9"/>
        <rFont val="Arial"/>
        <family val="2"/>
      </rPr>
      <t xml:space="preserve"> de 25 cm. de diámetro, concreto premezclado F'c=250 kg/cm2, armado con 4 varillas # 4 , y estribos # 3 a cada 20 cm (al centro) y a cada 10 (a los extremos). Incluye: materiales, acarreos, elevaciones , cortes, traslapes, desperdicios, habilitado, cimbrado, acabado aparente, descimbrado , limpieza, mano de obra, equipo y herramienta.</t>
    </r>
  </si>
  <si>
    <t>PA-CUB-05</t>
  </si>
  <si>
    <t>Placa de 17x17x3/8" anclada a columna con 4 v #3 de 30cm de largo. Incluye: suministro, acarreos, cortes, andamios, aplicación de primer anticorrosivo, aplicacion de pintura de esmalte color gris, S.M.A. control de calidad y herramienta.</t>
  </si>
  <si>
    <t>PA-CUB-06</t>
  </si>
  <si>
    <t>Grapa a base de tubo de 6" ced 40 de 2.00 m. de desarrollo. Incluye: suministro, acarreos, corte, soldaduras, aplicación de primer anticorrosivo, aplicacion de pintura de esmalte color gris, S.M.A. control de calidad y herramienta.</t>
  </si>
  <si>
    <t>PA-CUB-07</t>
  </si>
  <si>
    <r>
      <rPr>
        <b/>
        <sz val="9"/>
        <rFont val="Arial"/>
        <family val="2"/>
      </rPr>
      <t>Larguero tipo L-1</t>
    </r>
    <r>
      <rPr>
        <sz val="9"/>
        <rFont val="Arial"/>
        <family val="2"/>
      </rPr>
      <t xml:space="preserve"> a base de canal monten de 12" MT-12. Incluye: suministro, acarreos, corte, soldaduras, aplicación de primer anticorrosivo, aplicacion de pintura de esmalte color gris, S.M.A. control de calidad y herramienta.</t>
    </r>
  </si>
  <si>
    <t>PA-CUB-08</t>
  </si>
  <si>
    <t>Contraflambeo a base de SAG-ROD acero A-36  de 19mm y 1.70 mts. de desarrollo con cuerda estandar en ambos extremos. Incluye: suministro, tuercas y rondanas, acarreos, cortes, andamios, aplicación de primer anticorrosivo, aplicacion de pintura de esmalte color gris, S.M.A. control de calidad y herramienta.</t>
  </si>
  <si>
    <t>PA-CUB-09</t>
  </si>
  <si>
    <t>Cubierta de lamina pintro acanalada cal. 22, color humo. Incluye: suministro de materiales, acarreos, cortes, elevación, fijación, sellado, mano de obra, equipo y herramienta.</t>
  </si>
  <si>
    <t>PA-CUB-10</t>
  </si>
  <si>
    <r>
      <rPr>
        <b/>
        <sz val="9"/>
        <rFont val="Arial"/>
        <family val="2"/>
      </rPr>
      <t>Plantilla de 8 cm, de espesor</t>
    </r>
    <r>
      <rPr>
        <sz val="9"/>
        <rFont val="Arial"/>
        <family val="2"/>
      </rPr>
      <t xml:space="preserve"> de concreto premezclado de F'c=100 kg/cm2, incluye: suministro de materiales, acarreo hasta el lugar de su utilización, preparación de la superficie, nivelación, maestreado y colado, limpieza, retiro de sobrantes fuera de la obra, mano de obra, equipo, herramienta y todo lo necesario para su correcta ejecución.</t>
    </r>
  </si>
  <si>
    <t>LIMPIEZA</t>
  </si>
  <si>
    <t>LIM-ZC-01</t>
  </si>
  <si>
    <t>Limpieza gruesa de la obra, durante el transcurso de la misma en zona de cobro, abocinamientos de incorporacion, estacionamientos, edificios, banqueta y ampliaciones. Incluye el retiro fuera de la obra del material producto de la limpieza.</t>
  </si>
  <si>
    <t>LIM-ZC-02</t>
  </si>
  <si>
    <t>Limpieza fina de la obra para entrega en zona de cobro, abocinamientos de incorporacion, estacionamientos, edificios, banqueta y ampliaciones. Incluye el retiro fuera de la obra del material producto de la limpieza.</t>
  </si>
  <si>
    <t xml:space="preserve"> 96+743.50</t>
  </si>
  <si>
    <r>
      <rPr>
        <b/>
        <sz val="9"/>
        <rFont val="Arial"/>
        <family val="2"/>
      </rPr>
      <t xml:space="preserve">Arbusto tipo Ebonimo </t>
    </r>
    <r>
      <rPr>
        <sz val="9"/>
        <rFont val="Arial"/>
        <family val="2"/>
      </rPr>
      <t>plantado en jardinería de conjunto, con una altura aproximada a 50 cm y colocación de 25 piezas por cada m2. Incluye: suministro, acarreos, riego, mano de obra, equipo y herramienta.</t>
    </r>
  </si>
  <si>
    <r>
      <rPr>
        <b/>
        <sz val="9"/>
        <rFont val="Arial"/>
        <family val="2"/>
      </rPr>
      <t xml:space="preserve">Jacaranda </t>
    </r>
    <r>
      <rPr>
        <sz val="9"/>
        <rFont val="Arial"/>
        <family val="2"/>
      </rPr>
      <t>plantada en jardín de conjunto, con una altura aproximada a 3.50  metros. Incluye: suministro, acarreos, riego, mano de obra, equipo y herramienta.</t>
    </r>
  </si>
  <si>
    <r>
      <rPr>
        <b/>
        <sz val="9"/>
        <rFont val="Arial"/>
        <family val="2"/>
      </rPr>
      <t xml:space="preserve">Gazania amarilla  </t>
    </r>
    <r>
      <rPr>
        <sz val="9"/>
        <rFont val="Arial"/>
        <family val="2"/>
      </rPr>
      <t>plantada en jardín de conjunto, con una altura aproximada a 20 cm. Incluye: suministro, acarreos, riego, mano de obra, equipo y herramienta.</t>
    </r>
  </si>
  <si>
    <t>JAR-CON-01</t>
  </si>
  <si>
    <t>JAR-CON-02</t>
  </si>
  <si>
    <t>JAR-CON-03</t>
  </si>
  <si>
    <t>JAR-CON-04</t>
  </si>
  <si>
    <t>JAR-CON-05</t>
  </si>
  <si>
    <t>JAR-CON-06</t>
  </si>
  <si>
    <t>JAR-CON-07</t>
  </si>
  <si>
    <t>JAR-CON-08</t>
  </si>
  <si>
    <t>Palma real plantada en jardín. Incluye: suministro, acarreos, riego, mano de obra, equipo y herramienta.</t>
  </si>
  <si>
    <r>
      <rPr>
        <b/>
        <sz val="9"/>
        <rFont val="Arial"/>
        <family val="2"/>
      </rPr>
      <t xml:space="preserve">Arbusto tipo Panalillo </t>
    </r>
    <r>
      <rPr>
        <sz val="9"/>
        <rFont val="Arial"/>
        <family val="2"/>
      </rPr>
      <t>plantado en jardinería de conjunto, Incluye: suministro, acarreos, riego, mano de obra, equipo y herramienta.</t>
    </r>
  </si>
  <si>
    <r>
      <rPr>
        <b/>
        <sz val="9"/>
        <rFont val="Arial"/>
        <family val="2"/>
      </rPr>
      <t xml:space="preserve">Arbusto tipo Retama </t>
    </r>
    <r>
      <rPr>
        <sz val="9"/>
        <rFont val="Arial"/>
        <family val="2"/>
      </rPr>
      <t>plantado en jardinería de conjunto, Incluye: suministro, acarreos, riego, mano de obra, equipo y herramienta.</t>
    </r>
  </si>
  <si>
    <r>
      <rPr>
        <b/>
        <sz val="9"/>
        <rFont val="Arial"/>
        <family val="2"/>
      </rPr>
      <t xml:space="preserve">Pavimento rígido de concreto hidráulico </t>
    </r>
    <r>
      <rPr>
        <sz val="9"/>
        <rFont val="Arial"/>
        <family val="2"/>
      </rPr>
      <t xml:space="preserve">premezclado </t>
    </r>
    <r>
      <rPr>
        <b/>
        <sz val="9"/>
        <rFont val="Arial"/>
        <family val="2"/>
      </rPr>
      <t>de 43 cm. de espesor</t>
    </r>
    <r>
      <rPr>
        <sz val="9"/>
        <rFont val="Arial"/>
        <family val="2"/>
      </rPr>
      <t xml:space="preserve"> tipo MR-48 acabado texturizado rallado,  con regla vibratoria acabado superficial con peine metalicode ¾" (para zona de cobro). Incluye: cimbrado con cimbra metálica, colado, vibrado, curado, descimbrado, material mano de obra y herramienta.</t>
    </r>
  </si>
  <si>
    <r>
      <rPr>
        <b/>
        <sz val="9"/>
        <rFont val="Arial"/>
        <family val="2"/>
      </rPr>
      <t>Pavimento rígido de concreto de 43 cm. de espesor,</t>
    </r>
    <r>
      <rPr>
        <sz val="9"/>
        <rFont val="Arial"/>
        <family val="2"/>
      </rPr>
      <t xml:space="preserve"> acabado rallado, premezclado  Tipo MR, 48kg/cm2 agregado máximo ¾" </t>
    </r>
    <r>
      <rPr>
        <b/>
        <sz val="9"/>
        <rFont val="Arial"/>
        <family val="2"/>
      </rPr>
      <t>refuerzo de fibras de polipropileno tipo fibermesh</t>
    </r>
    <r>
      <rPr>
        <sz val="9"/>
        <rFont val="Arial"/>
        <family val="2"/>
      </rPr>
      <t>, proporción 900 Gr/m3. (para zona de cobro, checar proporción con fabricante). Incluye: cimbrado con cimbra metálica, colado, vibrado, curado, descimbrado, material mano de obra y herramienta.</t>
    </r>
  </si>
  <si>
    <t>Pasa-junta de varilla corrugada del #5 a cada 91cms. de 91cms. de longitud. Incluye materiales, ganchos, flete a obra, desperdicios, acarreo hasta el lugar de su utilización, cortes, amarres, pruebas, limpieza y retiro de sobrantes fuera de la obra mano de obra, equipo y herramienta.</t>
  </si>
  <si>
    <r>
      <rPr>
        <b/>
        <sz val="9"/>
        <rFont val="Arial"/>
        <family val="2"/>
      </rPr>
      <t>Forjado de junta con disco de esmeril a una profundidad de 10 cms con un espesor del ancho del disco, y un segundo corte a una profundidad de 2.8 cms.</t>
    </r>
    <r>
      <rPr>
        <sz val="9"/>
        <rFont val="Arial"/>
        <family val="2"/>
      </rPr>
      <t xml:space="preserve"> para abrir el corte con un espesor de 6 mm en pavimento rígido. Incluye: herramientas mano de obra, equipo y todo lo necesario para su correcta ejecución.</t>
    </r>
  </si>
  <si>
    <r>
      <t>Suministro, habilitado y armado de</t>
    </r>
    <r>
      <rPr>
        <b/>
        <sz val="9"/>
        <rFont val="Arial"/>
        <family val="2"/>
      </rPr>
      <t xml:space="preserve"> acero de refuerzo en </t>
    </r>
    <r>
      <rPr>
        <sz val="9"/>
        <rFont val="Arial"/>
        <family val="2"/>
      </rPr>
      <t xml:space="preserve"> </t>
    </r>
    <r>
      <rPr>
        <b/>
        <sz val="9"/>
        <rFont val="Arial"/>
        <family val="2"/>
      </rPr>
      <t xml:space="preserve">muretes de salida a isleta, </t>
    </r>
    <r>
      <rPr>
        <sz val="9"/>
        <rFont val="Arial"/>
        <family val="2"/>
      </rPr>
      <t xml:space="preserve">resistencia normal </t>
    </r>
    <r>
      <rPr>
        <b/>
        <sz val="9"/>
        <rFont val="Arial"/>
        <family val="2"/>
      </rPr>
      <t>FY=4200kg/cm2</t>
    </r>
    <r>
      <rPr>
        <sz val="9"/>
        <rFont val="Arial"/>
        <family val="2"/>
      </rPr>
      <t>. aramadas con varillas del #3 ambos sentidos. Incluye materiales, silletas, traslapes, ganchos, alambre recocido del No. 18 flete a obra, desperdicios, acarreo hasta el lugar de su utilizacion, cortes, habilitado, armado, amarres, pruebas, limpieza y retiro de sobrantes fuera de la obra mano de obra, equipo y herramienta.</t>
    </r>
  </si>
  <si>
    <r>
      <rPr>
        <b/>
        <sz val="9"/>
        <rFont val="Arial"/>
        <family val="2"/>
      </rPr>
      <t>Concreto en zapatas de cimentación ZA-1</t>
    </r>
    <r>
      <rPr>
        <sz val="9"/>
        <rFont val="Arial"/>
        <family val="2"/>
      </rPr>
      <t>, resistencia F'C= 250 KG/cm2, fabricado con cemento portland normal y agregado máximo de 20 MM, Clase I y peso volumétrico en estado fresco superior a 2.2 T/M3. Incluye materiales, flete a obra, desperdicio, acarreo hasta el lugar de su utilización, elaboración, pruebas, colado, vibrado, limpieza, retiro de sobrantes fuera de la obra, mano de obra equipo y herramientas.</t>
    </r>
  </si>
  <si>
    <r>
      <rPr>
        <b/>
        <sz val="9"/>
        <rFont val="Arial"/>
        <family val="2"/>
      </rPr>
      <t>Acero de refuerzo en  dados de cimentación D-1</t>
    </r>
    <r>
      <rPr>
        <sz val="9"/>
        <rFont val="Arial"/>
        <family val="2"/>
      </rPr>
      <t>, resistencia normal FY= 4200kg/cm2. armadas con varillas 4V del #8, 8V del #6, y 3 estribos del #3 @ 10cms. Incluye materiales, traslapes, ganchos, alambre recocido del No. 18 flete a obra, desperdicios, acarreo hasta el lugar de su utilización, cortes, habilitado, armado, amarres, pruebas, limpieza y retiro de sobrantes fuera de la obra mano de obra, equipo y herramienta.</t>
    </r>
  </si>
  <si>
    <r>
      <rPr>
        <b/>
        <sz val="9"/>
        <rFont val="Arial"/>
        <family val="2"/>
      </rPr>
      <t>Concreto en dados de cimentación D-1</t>
    </r>
    <r>
      <rPr>
        <sz val="9"/>
        <rFont val="Arial"/>
        <family val="2"/>
      </rPr>
      <t>, resistencia F'C = 250 KG/cm2, fabricado con cemento portland normal y agregado máximo de 20 MM, Clase I y peso volumétrico en estado fresco superior a 2.2 T/M3. Incluye materiales, flete a obra, desperdicio, acarreo hasta el lugar de su utilización, elaboración, pruebas, colado, vibrado, limpieza, retiro de sobrantes fuera de la obra, mano de obra equipo y herramientas.</t>
    </r>
  </si>
  <si>
    <r>
      <rPr>
        <b/>
        <sz val="9"/>
        <rFont val="Arial"/>
        <family val="2"/>
      </rPr>
      <t>Cimbra acabado común en cimentación</t>
    </r>
    <r>
      <rPr>
        <sz val="9"/>
        <rFont val="Arial"/>
        <family val="2"/>
      </rPr>
      <t>:  zapatas y dados de cimentación. incluye: materiales, acarreos, cortes, habilitado, cimbrado descimbrado, mano de obra, equipo y herramienta.</t>
    </r>
  </si>
  <si>
    <r>
      <rPr>
        <b/>
        <sz val="9"/>
        <rFont val="Arial"/>
        <family val="2"/>
      </rPr>
      <t>Grapa de tubo de fierro de 5"</t>
    </r>
    <r>
      <rPr>
        <sz val="9"/>
        <rFont val="Arial"/>
        <family val="2"/>
      </rPr>
      <t xml:space="preserve"> rolado, cedula 40 con un desarrollo de 3.5 mts. (para protección de cabinas). Incluye: anclas de solera de 1 1/2" x 1/4" , limpieza para eliminar impurezas, grasa, etc. equipo y aplicación de soldadura, aplicación de primer anticorrosivo, pintura de esmalte color gris, materiales, acarreos, elevación, cortes, desperdicios, esmerilado, mano de obra, equipo y herramienta</t>
    </r>
  </si>
  <si>
    <r>
      <rPr>
        <b/>
        <sz val="9"/>
        <rFont val="Arial"/>
        <family val="2"/>
      </rPr>
      <t>Pintura de esmalte de tráfico</t>
    </r>
    <r>
      <rPr>
        <sz val="9"/>
        <rFont val="Arial"/>
        <family val="2"/>
      </rPr>
      <t xml:space="preserve"> </t>
    </r>
    <r>
      <rPr>
        <b/>
        <sz val="9"/>
        <rFont val="Arial"/>
        <family val="2"/>
      </rPr>
      <t xml:space="preserve">reflejante en  espolón A  </t>
    </r>
    <r>
      <rPr>
        <sz val="9"/>
        <rFont val="Arial"/>
        <family val="2"/>
      </rPr>
      <t>en franjas intercaladas color blanco reflejante  y  negro de 10 cms. de ancho con un ángulo de inclinación de 45 grados. Incluye acarreos, trazo, microesfera de vidrio, mano de obra, materiales menores y herramienta.</t>
    </r>
  </si>
  <si>
    <t>Larguero L-4 tipo OC 219x6.35 Incluye: limpieza para eliminar impurezas grasa etc. equipo y aplicación de soldadura, aplicación de primer anticorrosivo, pintura de esmalte color gris, materiales, acarreos, elevación, cortes, desperdicios, esmerilado, mano de obra, equipo y herramienta.</t>
  </si>
  <si>
    <t>Larguero L-3 tipo CE 8x11.50 Incluye: limpieza para eliminar impurezas grasa etc. equipo y aplicación de soldadura, aplicación de primer anticorrosivo, pintura de esmalte color gris, materiales, acarreos, elevación, cortes, desperdicios, esmerilado, mano de obra, equipo y herramienta.</t>
  </si>
  <si>
    <t>Armaduras  AR-1 a base CS-1 W6x 15, CI-1 W6x15, D-1 OR PTR 76x6.3, M-1  OR 76x6.3, M-1  OR 76x6.3 y M-1A  OR 152x7.9, recubierta con anticorrosivo, incluye: suministro de materiales, acarreos, elevaciones, cortes, soldadura, limpieza, mano de obra, equipo y herramienta.</t>
  </si>
  <si>
    <t>Armaduras  AR-2 a base CS-2 W6x15, CI- W6x15, D-2 OR 76 x6.3, M-2 OR 76x6.3, M-2A OR 152 x 7.9, recubierta con anticorrosivo, incluye: suministro de materiales, acarreos, elevaciones, cortes, soldadura, limpieza, mano de obra, equipo y herramienta.</t>
  </si>
  <si>
    <t>Armaduras  AR-4 a base OR 102 x76x6.3, CI-4 W6x15, D-4 OR 76 x6.3, M-4 OR 76x6.3, recubierta con anticorrosivo, incluye: suministro de materiales, acarreos, elevaciones, cortes, soldadura, limpieza, mano de obra, equipo y herramienta.</t>
  </si>
  <si>
    <t>Armaduras  AR-3 a base CS-3 W8x18, CI-3 W8x18, D-3 OR 76 x6.3, M-3 OR 76x6.3, recubierta con anticorrosivo, incluye: suministro de materiales, acarreos, elevaciones, cortes, soldadura, limpieza, mano de obra, equipo y herramienta.</t>
  </si>
  <si>
    <t>EST-ZC-11</t>
  </si>
  <si>
    <t>EST-ZC-15</t>
  </si>
  <si>
    <r>
      <t xml:space="preserve">Suministro y colocación de señal tipo SIG-10 de 71X239 cms. con la leyenda "CASETA DE COBRO A 250 METROS" </t>
    </r>
    <r>
      <rPr>
        <b/>
        <sz val="9"/>
        <color indexed="64"/>
        <rFont val="Arial"/>
        <family val="2"/>
      </rPr>
      <t>ó</t>
    </r>
    <r>
      <rPr>
        <sz val="9"/>
        <color indexed="64"/>
        <rFont val="Arial"/>
        <family val="2"/>
      </rPr>
      <t xml:space="preserve"> "CASETA DE COBRO A 1 KM." fabricada con lámina de acero tipo comercial SAE-1010 cal. 16 ó similar. sobre postes de PTR de 2"x2" calibre 12 y base de cimiento de concreto armado de F'C=150 kg/cm2 por medio de anclas de acuerdo a ASTM A-449.  Incluye: fondo en pelicula reflejante Scotch-Lite, alta intensidad en color blanco, leyendas, simbolos, números y filetes en Schtch-Cal, ó impresión en tinta serigráfica negra, materiales,  mano de obra, herramienta y todo lo necesario para su correcta colocación.</t>
    </r>
  </si>
  <si>
    <t>Suministro y colocación de señal tipo SIR-6 de 178X71 cms. con la leyenda "ESTACIONAMIENTO PARA PERSONAL AUTORIZADO" fabricada con lámina de acero tipo comercial SAE-1010 cal. 16 ó similar. sobre postes de PTR de 2"x2" calibre 12 y base de cimiento de concreto armado de F'C=150 kg/cm2 por medio de anclas de acuerdo a ASTM A-449.  Incluye: fondo en pelicula reflejante Scotch-Lite, alta intensidad en color blanco, leyendas, simbolos, números y filetes en Schtch-Cal, ó impresión en tinta serigráfica negra, materiales,  mano de obra, herramienta y todo lo necesario para su correcta colocación.</t>
  </si>
  <si>
    <t>Suministro y colocación de señal restrictiva tipo SR-9L de 86X86 cms. con la leyenda "LIMITE DE VELOCIDAD (10KM /HR)", fabricada con lámina de acero tipo comercial SAE-1010 cal. 16 ó similar sobre postes de PTR de 2"x2" calibre 12 y bases de cimiento de concreto armado de F'C=150 kg/cm2 por medio de anclas de acuerdo a ASTM A-449.  Incluye: fondo en pelicula reflejante Scotch-Lite, alta intensidad en color blanco, leyendas, simbolos, números y filetes en impresión con tinta serigráfica negra y roja, materiales,  mano de obra, herramienta y todo lo necesario para su correcta colocación.</t>
  </si>
  <si>
    <r>
      <t>Suministro y colocación de</t>
    </r>
    <r>
      <rPr>
        <b/>
        <sz val="9"/>
        <color indexed="64"/>
        <rFont val="Arial"/>
        <family val="2"/>
      </rPr>
      <t xml:space="preserve"> vialeta cuerpo amarillo bidireccional cuerpo amarillo reflejante V1S,</t>
    </r>
    <r>
      <rPr>
        <sz val="9"/>
        <color indexed="64"/>
        <rFont val="Arial"/>
        <family val="2"/>
      </rPr>
      <t xml:space="preserve"> tipo 1 de 10 x 10 cm. con adhesivo marca 3M, o similar. Incluye trazo, adhesivo, colocacion y limpieza.</t>
    </r>
  </si>
  <si>
    <r>
      <t>Suministro y colocación de</t>
    </r>
    <r>
      <rPr>
        <b/>
        <sz val="9"/>
        <color indexed="64"/>
        <rFont val="Arial"/>
        <family val="2"/>
      </rPr>
      <t xml:space="preserve"> vialeta unidireccional cuerpo amarillo reflejante VS2,</t>
    </r>
    <r>
      <rPr>
        <sz val="9"/>
        <color indexed="64"/>
        <rFont val="Arial"/>
        <family val="2"/>
      </rPr>
      <t xml:space="preserve"> tipo 1 de 10 x 10 cm. con adhesivo marca 3M, clave de catalogo 0549-0210-0400 o similar. Incluye trazo, adhesivo, colocacion y limpieza.</t>
    </r>
  </si>
  <si>
    <r>
      <t xml:space="preserve">Suministro y colocación de </t>
    </r>
    <r>
      <rPr>
        <b/>
        <sz val="9"/>
        <color indexed="64"/>
        <rFont val="Arial"/>
        <family val="2"/>
      </rPr>
      <t xml:space="preserve">vialeta cuerpo blanco reflejante blanco dos caras VS3, </t>
    </r>
    <r>
      <rPr>
        <sz val="9"/>
        <color indexed="64"/>
        <rFont val="Arial"/>
        <family val="2"/>
      </rPr>
      <t>tipo 1 de 10 x 10 cm. con adhesivo marca 3M, clave de catalogo 0549-0210-0500 o similar. Incluye trazo, adhesivo, colocacion y limpieza.</t>
    </r>
  </si>
  <si>
    <r>
      <t>Suministro y colocación de</t>
    </r>
    <r>
      <rPr>
        <b/>
        <sz val="9"/>
        <color indexed="64"/>
        <rFont val="Arial"/>
        <family val="2"/>
      </rPr>
      <t xml:space="preserve"> vialeta cuerpo blanco reflejante blanco una cara reflejante rojo una cara VS4,</t>
    </r>
    <r>
      <rPr>
        <sz val="9"/>
        <color indexed="64"/>
        <rFont val="Arial"/>
        <family val="2"/>
      </rPr>
      <t xml:space="preserve"> tipo 1 de 10 x 10 cm. con adhesivo marca 3M, o similar. Incluye trazo, adhesivo, colocacion y limpieza.</t>
    </r>
  </si>
  <si>
    <r>
      <t>Suministro y colocación de</t>
    </r>
    <r>
      <rPr>
        <b/>
        <sz val="9"/>
        <color indexed="64"/>
        <rFont val="Arial"/>
        <family val="2"/>
      </rPr>
      <t xml:space="preserve"> vialeta cuerpo blanco reflejante blanco, </t>
    </r>
    <r>
      <rPr>
        <sz val="9"/>
        <color indexed="64"/>
        <rFont val="Arial"/>
        <family val="2"/>
      </rPr>
      <t>en zona de incorporcion a cada 5.00m. Tipo 1 de 10 x 10 cm. con adhesivo marca 3M, o similar. Incluye trazo, adhesivo, colocacion y limpieza.</t>
    </r>
  </si>
  <si>
    <t>Suministro y colocación de letrero indicativo de "PRECIOS DE PEAJE" tipo L-1 de 100x150 cm. postes y bastidor de PTR de 2"x2" calibre 12 y bases de cimiento de concreto armado de F'C=150 kg/cm2 por medio de anclas de acuerdo a ASTM A-449. Incluye: fondo en pelicula reflejante Scotch-Lite, alta intensidad en color verde, leyendas, simbolos, números y flechas Scotch-Lite blanco  grado diamante, materiales,  mano de obra, herramienta y todo lo necesario para su correcta colocación.</t>
  </si>
  <si>
    <t>Suministro y colocación de señalamiento informativo L-3 fabricado en trovisel de 3 mm. con el simbolo "EXTINTOR" de 22.5x22.5 cms. adosado con dos bandas verticales u horizontales de cinta autoadherible "3M" con contacto por ambas caras de 1" de ancho x 3 mm. de espesor.  Incluye tornillería, material,  mano de obra,  herramienta y todo lo necesario para su correcta colocación.</t>
  </si>
  <si>
    <t>Suministro y colocación de letrero restrictivo tipo SR-7  de 117x117 cms. con la leyenda "CEDA EL PASO" fabricada con lámina de acero tipo comercial SAE-1010 cal. 16 ó similar sobre postes de PTR de 2"x2" calibre 12 y base de cimiento de concreto armado de F'C=150 kg/cm2 por medio de anclas de acuerdo a ASTM A-449.  Incluye: fondo en pelicula reflejante Scotch-Lite, alta intensidad en color blanco, leyendas, simbolos, números y filetes en impresión con tinta serigráfica negra y roja, materiales,  mano de obra, herramienta y todo lo necesario para su correcta colocación.</t>
  </si>
  <si>
    <t>Suministro y colocación de letrero restrictivo tipo SR-9L  de 117x117 cms. con la leyenda "LIMITE DE VELOCIDAD (20 KM/HR)". Fabricada con lámina de acero tipo comercial SAE-1010 cal. 16 ó similar sobre postes de PTR de 2"x2" calibre 12 y base de cimiento de concreto armado de F'C=150 kg/cm2 por medio de anclas de acuerdo a ASTM A-449.  Incluye: fondo en pelicula reflejante Scotch-Lite, alta intensidad en color blanco, leyendas, simbolos, números y filetes en impresión con tinta serigráfica negra y roja, materiales,  mano de obra, herramienta y todo lo necesario para su correcta colocación.</t>
  </si>
  <si>
    <t>Suministro y colocación de letrero restrictivo tipo SIG-9  de 40 x239 cms. con la leyenda " PREPARE SU CUOTA". Y  SIG-10 de 71x 239cms. con leyenda "CASETA A 500 MTS." Fabricada con lámina de acero tipo comercial SAE-1010 cal. 16 ó similar sobre postes de PTR de 2"x2" calibre 12 y base de cimiento de concreto armado de F'C=150 kg/cm2 por medio de anclas de acuerdo a ASTM A-449.  Incluye: fondo en pelicula reflejante Scotch-Lite, alta intensidad en color blanco, leyendas, simbolos, números y filetes en impresión con tinta serigráfica negra y roja, materiales,  mano de obra, herramienta y todo lo necesario para su correcta colocación.</t>
  </si>
  <si>
    <t>Suministro y colocación de letrero restrictivo tipo SIG-22  de 86X86 cms. con la leyenda " ESTACIONAMIENTO". Fabricada con lámina de acero tipo comercial SAE-1010 cal. 16 ó similar sobre postes de PTR de 2"x2" calibre 12 y base de cimiento de concreto armado de F'C=150 kg/cm2 por medio de anclas de acuerdo a ASTM A-449.  Incluye: fondo en pelicula reflejante Scotch-Lite, alta intensidad en color blanco, leyendas, simbolos, números y filetes en impresión con tinta serigráfica negra y roja, materiales,  mano de obra, herramienta y todo lo necesario para su correcta colocación.</t>
  </si>
  <si>
    <t>Suministro y colocación de letrero restrictivo tipo SR-9L  de 117x117 cms. con la leyenda "LIMITE DE VELOCIDAD (40 KM/HR)". Fabricada con lámina de acero tipo comercial SAE-1010 cal. 16 ó similar sobre postes de PTR de 2"x2" calibre 12 y base de cimiento de concreto armado de F'C=150 kg/cm2 por medio de anclas de acuerdo a ASTM A-449.  Incluye: fondo en pelicula reflejante Scotch-Lite, alta intensidad en color blanco, leyendas, simbolos, números y filetes en impresión con tinta serigráfica negra y roja, materiales,  mano de obra, herramienta y todo lo necesario para su correcta colocación.</t>
  </si>
  <si>
    <t>Suministro y colocación de letrero preventivo tipo OD-5  de 1.22X61 cms. con el simbolo de "OBSTACULOS EN BIFURCACIONES". Fabricada con lámina de acero tipo comercial SAE-1010 cal. 16 ó similar. sobre postes de PTR de 2"x2" calibre 12 y base de cimiento de concreto armado de F'C=150 kg/cm2 por medio de anclas de acuerdo a ASTM A-449.  Incluye: fondo en pelicula reflejante Scotch-Lite, alta intensidad en color amarillo, leyendas, simbolos, números y filetes en impresión con tinta serigráfica negra, materiales,  mano de obra, herramienta y todo lo necesario para su correcta colocación.</t>
  </si>
  <si>
    <t>Suministro y colocación de letrero indicativo de con clave SIG* con la leyenda real correspondiente a "CARRETERA MEXICO-PUEBLA CASETA SAN MARTIN KM. 96+743.50" tipo DIB-1 de 70x300 cm. postes y bastidor de PTR de 2"x2" calibre 12 y bases de cimiento de concreto armado de F'C=150 kg/cm2 por medio de anclas de acuerdo a ASTM A-449. Incluye: fondo en pelicula reflejante Scotch-Lite, alta intensidad en color verde, leyendas, simbolos, números y flechas Scotch-Lite blanco  grado diamante, materiales,  mano de obra, herramienta y todo lo necesario para su correcta colocación.</t>
  </si>
  <si>
    <r>
      <rPr>
        <b/>
        <sz val="9"/>
        <rFont val="Arial"/>
        <family val="2"/>
      </rPr>
      <t>Pintura de esmalte de tráfico en color amarillo reflejante en guarniciones</t>
    </r>
    <r>
      <rPr>
        <sz val="9"/>
        <rFont val="Arial"/>
        <family val="2"/>
      </rPr>
      <t xml:space="preserve"> con una altura de 30 cms y ancho 15 cms. Incluye acarreos, trazo, microesfera de vidrio, mano de obra, materiales menores y herramienta.</t>
    </r>
  </si>
  <si>
    <t>Franja de circulacion 0.20 x 3.00 m. con pintura de transito retroreflejante color blanco.</t>
  </si>
  <si>
    <t>Pintura de esmalte de tráfico reflejante en flecha unidireccional de 5 mts de largo en color blanco para zona de cobro.</t>
  </si>
  <si>
    <t>Pintura de trafico en zona de vibradores, alternando franjas blancas y negras de 20 cms. con un ángulo de inclinación de 45°.</t>
  </si>
  <si>
    <t>Pintura de esmalte de tráfico en color amarillo reflejante de 40 cm de ancho por 190 cm de largo, en paso de peatones en zona de cobro.</t>
  </si>
  <si>
    <t>Suministro y colocación de señal de informacion tipo SII-14 de 120X30 cms. con la leyenda "KILOMETRAJE CON RUTA", fabricada con lámina de acero tipo comercial SAE-1010 cal. 16 ó similar sobre postes de PTR de 2"x2" calibre 12 y bases de cimiento de concreto armado de F'C=150 kg/cm2 por medio de anclas de acuerdo a ASTM A-449.  Incluye: fondo en pelicula reflejante Scotch-Lite, alta intensidad en color blanco, leyendas, simbolos, números y filetes en impresión con tinta serigráfica negra y roja, materiales,  mano de obra, herramienta y todo lo necesario para su correcta colocación.</t>
  </si>
  <si>
    <t>Suministro y colocación de señal de informacion tipo SIG-10 de 71X239 cms. INFORMACION GENERAL, fabricada con lámina de acero tipo comercial SAE-1010 cal. 16 ó similar sobre postes de PTR de 2"x2" calibre 12 y bases de cimiento de concreto armado de F'C=150 kg/cm2 por medio de anclas de acuerdo a ASTM A-449.  Incluye: fondo en pelicula reflejante Scotch-Lite, alta intensidad en color blanco, leyendas, simbolos, números y filetes en impresión con tinta serigráfica negra y roja, materiales,  mano de obra, herramienta y todo lo necesario para su correcta colocación.</t>
  </si>
  <si>
    <t>Suministro y colocación de señal restrictiva tipo SR-25 de 85X85 cms. PROHIBIDO EL RETORNO, fabricada con lámina de acero tipo comercial SAE-1010 cal. 16 ó similar sobre postes de PTR de 2"x2" calibre 12 y bases de cimiento de concreto armado de F'C=150 kg/cm2 por medio de anclas de acuerdo a ASTM A-449.  Incluye: fondo en pelicula reflejante Scotch-Lite, alta intensidad en color blanco, leyendas, simbolos, números y filetes en impresión con tinta serigráfica negra y roja, materiales,  mano de obra, herramienta y todo lo necesario para su correcta colocación.</t>
  </si>
  <si>
    <t>Suministro y colocación de señal restrictiva tipo SR- de 86X86 cms. MINUSVALIDOS, fabricada con lámina de acero tipo comercial SAE-1010 cal. 16 ó similar sobre postes de PTR de 2"x2" calibre 12 y bases de cimiento de concreto armado de F'C=150 kg/cm2 por medio de anclas de acuerdo a ASTM A-449.  Incluye: fondo en pelicula reflejante Scotch-Lite, alta intensidad en color blanco, leyendas, simbolos, números y filetes en impresión con tinta serigráfica negra y roja, materiales,  mano de obra, herramienta y todo lo necesario para su correcta colocación.</t>
  </si>
  <si>
    <t>Suministro y colocación de señal restrictiva tipo SIG-10 de 71X239 cms. Con la leyenda "SOLO AUTOS IAVE", fabricada con lámina de acero tipo comercial SAE-1010 cal. 16 ó similar sobre postes de PTR de 2"x2" calibre 12 y bases de cimiento de concreto armado de F'C=150 kg/cm2 por medio de anclas de acuerdo a ASTM A-449.  Incluye: fondo en pelicula reflejante Scotch-Lite, alta intensidad en color blanco, leyendas, simbolos, números y filetes en impresión con tinta serigráfica negra y roja, materiales,  mano de obra, herramienta y todo lo necesario para su correcta colocación.</t>
  </si>
  <si>
    <t>Suministro y colocación de señal restrictiva tipo SIG-10 de 71X239 cms. Con la leyenda "CARRILES 1 Y 2 TARJETA IAVE", fabricada con lámina de acero tipo comercial SAE-1010 cal. 16 ó similar sobre postes de PTR de 2"x2" calibre 12 y bases de cimiento de concreto armado de F'C=150 kg/cm2 por medio de anclas de acuerdo a ASTM A-449.  Incluye: fondo en pelicula reflejante Scotch-Lite, alta intensidad en color blanco, leyendas, simbolos, números y filetes en impresión con tinta serigráfica negra y roja, materiales,  mano de obra, herramienta y todo lo necesario para su correcta colocación.</t>
  </si>
  <si>
    <t>Suministro y colocación de señal restrictiva tipo SR- de 86X86 cms. Con la leyenda de "CINTURON DE SEGURIDAD PARA NIÑOS", fabricada con lámina de acero tipo comercial SAE-1010 cal. 16 ó similar sobre postes de PTR de 2"x2" calibre 12 y bases de cimiento de concreto armado de F'C=150 kg/cm2 por medio de anclas de acuerdo a ASTM A-449.  Incluye: fondo en pelicula reflejante Scotch-Lite, alta intensidad en color blanco, leyendas, simbolos, números y filetes en impresión con tinta serigráfica negra y roja, materiales,  mano de obra, herramienta y todo lo necesario para su correcta colocación.</t>
  </si>
  <si>
    <t>SEÑ-ZC-19</t>
  </si>
  <si>
    <t>SEÑ-ZC-20</t>
  </si>
  <si>
    <t>SEÑ-ZC-21</t>
  </si>
  <si>
    <t>SEÑ-ZC-22</t>
  </si>
  <si>
    <t>SEÑ-ZC-23</t>
  </si>
  <si>
    <t>SEÑ-ZC-24</t>
  </si>
  <si>
    <t>SEÑ-ZC-25</t>
  </si>
  <si>
    <t>SEÑ-ZC-26</t>
  </si>
  <si>
    <r>
      <t xml:space="preserve">Suministro y colocación de </t>
    </r>
    <r>
      <rPr>
        <b/>
        <sz val="9"/>
        <rFont val="Arial"/>
        <family val="2"/>
      </rPr>
      <t>placa de fierro base de estructura de 100 x 100 mm., 1/4" de espesor ahogada en concreto para recibir cabina,</t>
    </r>
    <r>
      <rPr>
        <sz val="9"/>
        <rFont val="Arial"/>
        <family val="2"/>
      </rPr>
      <t xml:space="preserve"> con 2 anclas de varilla de 3/8" de espesor soldadas a placa, con un desarrollo de 30cm., incluye: limpieza para eliminar impurezas, grasa, etc., aplicación de dos manos de primer anticorrosivo, materiales, acarreos, cortes, desperdicios, aplicación de soldadura, esmerilado, equipo y herramienta.</t>
    </r>
  </si>
  <si>
    <r>
      <t xml:space="preserve">Suministro y colocación de </t>
    </r>
    <r>
      <rPr>
        <b/>
        <sz val="9"/>
        <rFont val="Arial"/>
        <family val="2"/>
      </rPr>
      <t xml:space="preserve">marco inferior base de estructura CF-1 con perfil "C" formado en frio, de 152 x 63.5 mm., calibre No. 10. </t>
    </r>
    <r>
      <rPr>
        <sz val="9"/>
        <rFont val="Arial"/>
        <family val="2"/>
      </rPr>
      <t>Incluye: aplicación de primer anticorrosivo,  materiales, acarreos, cortes, desperdicios, aplicación de soldadura,  esmerilado, fijación, mano de obra, equipo y herramienta.</t>
    </r>
  </si>
  <si>
    <r>
      <t xml:space="preserve">Suministro y colocación de </t>
    </r>
    <r>
      <rPr>
        <b/>
        <sz val="9"/>
        <rFont val="Arial"/>
        <family val="2"/>
      </rPr>
      <t xml:space="preserve">perfil PTR 1 1/2" x 1 1/2" x 1/8" (verde), soldado a marco inferior para recibir piso falso. </t>
    </r>
    <r>
      <rPr>
        <sz val="9"/>
        <rFont val="Arial"/>
        <family val="2"/>
      </rPr>
      <t>Incluye: aplicación de primer anticorrosivo,  materiales, acarreos, cortes, desperdicios, aplicación de soldadura,  esmerilado, fijación, mano de obra, equipo y herramienta.</t>
    </r>
  </si>
  <si>
    <r>
      <t xml:space="preserve">Suministro y colocación de estructura a base de </t>
    </r>
    <r>
      <rPr>
        <b/>
        <sz val="9"/>
        <rFont val="Arial"/>
        <family val="2"/>
      </rPr>
      <t xml:space="preserve">perfil PTR  2" x 2" x 1/8" (verde), para recibir panel interior (panelart) y exterior (alucobest). </t>
    </r>
    <r>
      <rPr>
        <sz val="9"/>
        <rFont val="Arial"/>
        <family val="2"/>
      </rPr>
      <t>Incluye: aplicación de primer anticorrosivo,  materiales, acarreos, cortes, desperdicios, aplicación de soldadura,  esmerilado, fijación, mano de obra, equipo y herramienta.</t>
    </r>
  </si>
  <si>
    <r>
      <t xml:space="preserve">Suministro y colocación de </t>
    </r>
    <r>
      <rPr>
        <b/>
        <sz val="9"/>
        <rFont val="Arial"/>
        <family val="2"/>
      </rPr>
      <t xml:space="preserve">soporte de techumbre y ducto vertical CF-2 a base de perfil "C" formado en frio, de 203 x 76.2 mm., calibre 10. </t>
    </r>
    <r>
      <rPr>
        <sz val="9"/>
        <rFont val="Arial"/>
        <family val="2"/>
      </rPr>
      <t>Incluye: limpieza para eliminar impurezas, grasa, etc., aplicación de primer anticorrosivo, materiales, acarreos, cortes, desperdicios, aplicación de soldadura, esmerilado, equipo y herramienta.</t>
    </r>
  </si>
  <si>
    <r>
      <t>Suministro y colocación de</t>
    </r>
    <r>
      <rPr>
        <b/>
        <sz val="9"/>
        <rFont val="Arial"/>
        <family val="2"/>
      </rPr>
      <t xml:space="preserve"> tapa vertical de Alucobest de 18.5 x 250 cms. sujeta a perfil "C" (soporte de techumbre y ducto vertical) con tornillo cadminizado Phillips de 4.2 mm. x 12.7 mm. en ambos lados a cada 35 cms. </t>
    </r>
    <r>
      <rPr>
        <sz val="9"/>
        <rFont val="Arial"/>
        <family val="2"/>
      </rPr>
      <t>Incluye: tornillería, herrajes de sujeción, equipo, herramienta, mano de obra y todo lo necesario para su correcta instalación.</t>
    </r>
  </si>
  <si>
    <r>
      <t xml:space="preserve">Suministro y colocación de </t>
    </r>
    <r>
      <rPr>
        <b/>
        <sz val="9"/>
        <rFont val="Arial"/>
        <family val="2"/>
      </rPr>
      <t xml:space="preserve">marco superior soporte de techumbre con perfil "C" formado en frio, de 203 x 76.2 mm., calibre No. 10. </t>
    </r>
    <r>
      <rPr>
        <sz val="9"/>
        <rFont val="Arial"/>
        <family val="2"/>
      </rPr>
      <t>Incluye: aplicación de primer anticorrosivo,  materiales, acarreos, cortes, desperdicios, aplicación de soldadura,  esmerilado, fijación, mano de obra, equipo y herramienta.</t>
    </r>
  </si>
  <si>
    <r>
      <t xml:space="preserve">Suministro y colocación de </t>
    </r>
    <r>
      <rPr>
        <b/>
        <sz val="9"/>
        <rFont val="Arial"/>
        <family val="2"/>
      </rPr>
      <t>estructura reticular a base de perfil PTR de 1 1/2" x 1 1/2" x 1/8" (verde),</t>
    </r>
    <r>
      <rPr>
        <sz val="9"/>
        <rFont val="Arial"/>
        <family val="2"/>
      </rPr>
      <t xml:space="preserve"> soldado a marco superior para recibir techumbre de tablacemento. Incluye: limpieza para eliminar impurezas grasa etc. aplicación de primer anticorrosivo, materiales, acarreos,  cortes, desperdicios, aplicación de soldadura,  esmerilado, equipo y herramienta.</t>
    </r>
  </si>
  <si>
    <r>
      <t xml:space="preserve">Suministro y colocación de </t>
    </r>
    <r>
      <rPr>
        <b/>
        <sz val="9"/>
        <rFont val="Arial"/>
        <family val="2"/>
      </rPr>
      <t>estructura de perfil PTR de 2" x 2" x 1/8" (verde),</t>
    </r>
    <r>
      <rPr>
        <sz val="9"/>
        <rFont val="Arial"/>
        <family val="2"/>
      </rPr>
      <t xml:space="preserve"> para recibir panel interior de tablacemento y panel exterior de alucobest. Incluye: limpieza para eliminar impurezas grasa etc. aplicación de primer anticorrosivo, materiales, acarreos,  cortes, desperdicios, aplicación de soldadura,  esmerilado, equipo y herramienta.</t>
    </r>
  </si>
  <si>
    <t>ESTRUCTURA 
DE CABINA DOBLE CON ESCALERA</t>
  </si>
  <si>
    <r>
      <t>Suministro e instalación de</t>
    </r>
    <r>
      <rPr>
        <b/>
        <sz val="9"/>
        <rFont val="Arial"/>
        <family val="2"/>
      </rPr>
      <t xml:space="preserve"> piso Falso marca  Besco o similar modelo 1531-60 en módulos de 61 x 61 x 2.8cm. color beige light,</t>
    </r>
    <r>
      <rPr>
        <sz val="9"/>
        <rFont val="Arial"/>
        <family val="2"/>
      </rPr>
      <t xml:space="preserve"> colocado a 20cm. de altura con ajustadores metálicos. Utilizar pegamento especificado según fabricante para los cargadores. Incluye: accesorios de carga y fijación, mano de obra, equipo, herramienta y todo lo necesario para su correcta instalación.</t>
    </r>
  </si>
  <si>
    <r>
      <t>Suministro y colocación de</t>
    </r>
    <r>
      <rPr>
        <b/>
        <sz val="9"/>
        <rFont val="Arial"/>
        <family val="2"/>
      </rPr>
      <t xml:space="preserve"> panel Art de MDF de 6mm. de espesor a una cara, marca Rexcel, modelo Panel Art, color almendra 920, en hojas de 1.22 x 2.44m. en muros interiores de cabinas de cobro</t>
    </r>
    <r>
      <rPr>
        <sz val="9"/>
        <rFont val="Arial"/>
        <family val="2"/>
      </rPr>
      <t>. Incluye: accesorios de carga y fijación, cortes, traslapes, mano de obra, equipo, herramienta y todo lo necesario para su correcta instalación.</t>
    </r>
  </si>
  <si>
    <r>
      <t>Suministro y colocación de</t>
    </r>
    <r>
      <rPr>
        <b/>
        <sz val="9"/>
        <rFont val="Arial"/>
        <family val="2"/>
      </rPr>
      <t xml:space="preserve"> panel aluminizado marca Alucobest de 3.4 mm. de espesor en muros exteriores de cabinas de cobro, color silver metallic, en laminas de 0.50 x 0.40 mts. fijadas a estructura tubular. Coordinar modulación y fijación con fabricante. </t>
    </r>
    <r>
      <rPr>
        <sz val="9"/>
        <rFont val="Arial"/>
        <family val="2"/>
      </rPr>
      <t>Incluye: panel, perfileria de aluminio, tornillería, cintas doble adhesivo, selladores, herrajes de sujeción, equipo, herramienta, mano de obra, viáticos y todo lo necesario para su correcta instalación.</t>
    </r>
  </si>
  <si>
    <r>
      <t xml:space="preserve">Suministro y aplicación de </t>
    </r>
    <r>
      <rPr>
        <b/>
        <sz val="9"/>
        <rFont val="Arial"/>
        <family val="2"/>
      </rPr>
      <t>pintura de esmalte marca comex, color negro</t>
    </r>
    <r>
      <rPr>
        <sz val="9"/>
        <rFont val="Arial"/>
        <family val="2"/>
      </rPr>
      <t xml:space="preserve">, </t>
    </r>
    <r>
      <rPr>
        <b/>
        <sz val="9"/>
        <rFont val="Arial"/>
        <family val="2"/>
      </rPr>
      <t>sobre perfil "C" (soporte de techumbre y ducto vertical) de 203 x 76.2 mm. calibre 10</t>
    </r>
    <r>
      <rPr>
        <sz val="9"/>
        <rFont val="Arial"/>
        <family val="2"/>
      </rPr>
      <t>.</t>
    </r>
    <r>
      <rPr>
        <b/>
        <sz val="9"/>
        <rFont val="Arial"/>
        <family val="2"/>
      </rPr>
      <t xml:space="preserve"> Exterior de cabina de cobro.</t>
    </r>
    <r>
      <rPr>
        <sz val="9"/>
        <rFont val="Arial"/>
        <family val="2"/>
      </rPr>
      <t xml:space="preserve"> Incluye: aplicación de primario anticorrosivo a dos manos, aplicación de sellador 5x1, materiales, mano de obra, herramientas  y todo lo necesario para su correcta aplicación.</t>
    </r>
  </si>
  <si>
    <r>
      <t>Suministro y colocación de</t>
    </r>
    <r>
      <rPr>
        <b/>
        <sz val="9"/>
        <rFont val="Arial"/>
        <family val="2"/>
      </rPr>
      <t xml:space="preserve"> falso plafón interior en cabina de cobro a base de tablaroca, marca Yeso Panamericano, modelo Sheet Rock. Suspensión oculta. </t>
    </r>
    <r>
      <rPr>
        <sz val="9"/>
        <rFont val="Arial"/>
        <family val="2"/>
      </rPr>
      <t>Incluye: alambre galvanizado, cintas doble adhesivo, tornillería, selladores, herrajes de sujeción, equipo, herramienta, mano de obra, viáticos y todo lo necesario para su correcta instalación.</t>
    </r>
  </si>
  <si>
    <r>
      <t xml:space="preserve">Suministro y aplicación de </t>
    </r>
    <r>
      <rPr>
        <b/>
        <sz val="9"/>
        <rFont val="Arial"/>
        <family val="2"/>
      </rPr>
      <t>pintura vinilica marca comex, color blanco sobre falso plafón de tablaroca</t>
    </r>
    <r>
      <rPr>
        <sz val="9"/>
        <rFont val="Arial"/>
        <family val="2"/>
      </rPr>
      <t>. Incluye: aplicación de sellador 5x1, materiales, mano de obra, herramientas  y todo lo necesario para su correcta aplicación.</t>
    </r>
  </si>
  <si>
    <r>
      <t xml:space="preserve">Suministro y aplicación de </t>
    </r>
    <r>
      <rPr>
        <b/>
        <sz val="9"/>
        <rFont val="Arial"/>
        <family val="2"/>
      </rPr>
      <t>pintura de esmalte, marca comex, color negro</t>
    </r>
    <r>
      <rPr>
        <sz val="9"/>
        <rFont val="Arial"/>
        <family val="2"/>
      </rPr>
      <t xml:space="preserve">, </t>
    </r>
    <r>
      <rPr>
        <b/>
        <sz val="9"/>
        <rFont val="Arial"/>
        <family val="2"/>
      </rPr>
      <t>sobre zoclo de perfil "C" de 152 x 63.5 mm. calibre 10 (marco perimetral inferior). Zoclo remetido 1.5 cms., altura 10 cms.</t>
    </r>
    <r>
      <rPr>
        <sz val="9"/>
        <rFont val="Arial"/>
        <family val="2"/>
      </rPr>
      <t xml:space="preserve"> Incluye: aplicación de primario anticorrosivo a dos manos, aplicación de sellador 5x1, materiales, mano de obra, herramientas  y todo lo necesario para su correcta aplicación.</t>
    </r>
  </si>
  <si>
    <t>Suministro y colocación de cubierta en cabinas de cobro, a base de placa de tablacemento marca Durock. Incluye: perfileria de aluminio, tornillería, cintas doble adhesivo, selladores, herrajes de sujeción, equipo, herramienta, mano de obra y todo lo necesario para su correcta instalación.</t>
  </si>
  <si>
    <t>Suministro y aplicación de impermeabilizante prefabricado de poliester, color terracota, espesor 4.5 cms. Incluye: aplicación por termofusión de sellador para impermeabilizante, materiales, mano de obra, herramientas  y todo lo necesario para su correcta aplicación.</t>
  </si>
  <si>
    <r>
      <t>Suministro y colocación de</t>
    </r>
    <r>
      <rPr>
        <b/>
        <sz val="9"/>
        <rFont val="Arial"/>
        <family val="2"/>
      </rPr>
      <t xml:space="preserve"> faldón en cubierta de cabina de cobro a base panel aluminizado marca Alucobest de 3.4 mm. de espesor, color silver metallic, en laminas de 0.50 x 0.40 mts. fijadas a estructura tubular.</t>
    </r>
    <r>
      <rPr>
        <sz val="9"/>
        <rFont val="Arial"/>
        <family val="2"/>
      </rPr>
      <t xml:space="preserve"> incluye: panel, perfileria de aluminio, tornillería, cintas doble adhesivo, selladores, herrajes de sujeción, equipo, herramienta, mano de obra, viáticos y todo lo necesario para su correcta instalación.</t>
    </r>
  </si>
  <si>
    <t>ACABADOS EN CABINA DOBLE CON ESCALERA</t>
  </si>
  <si>
    <r>
      <t>Suministro y colocación de</t>
    </r>
    <r>
      <rPr>
        <b/>
        <sz val="9"/>
        <rFont val="Arial"/>
        <family val="2"/>
      </rPr>
      <t xml:space="preserve"> panel Art de MDF de 6mm. de espesor a una cara, marca Rexcel, modelo Panel Art, color almendra 920, en hojas de 1.22 x 2.44m. </t>
    </r>
    <r>
      <rPr>
        <sz val="9"/>
        <rFont val="Arial"/>
        <family val="2"/>
      </rPr>
      <t>en muros interiores de cabinas de cobro. Incluye: accesorios de carga y fijación, cortes, traslapes, mano de obra, equipo, herramienta y todo lo necesario para su correcta instalación.</t>
    </r>
  </si>
  <si>
    <r>
      <t>Suministro y colocación de</t>
    </r>
    <r>
      <rPr>
        <b/>
        <sz val="9"/>
        <rFont val="Arial"/>
        <family val="2"/>
      </rPr>
      <t xml:space="preserve"> panel aluminizado marca Alucobest, en muros exteriores de cabinas de cobro, color silver metallic, en laminas de 0.50 x 0.40 mts. fijadas a estructura tubular. Coordinar modulación y fijación con fabricante. </t>
    </r>
    <r>
      <rPr>
        <sz val="9"/>
        <rFont val="Arial"/>
        <family val="2"/>
      </rPr>
      <t>Incluye: panel, perfileria de aluminio, tornillería, cintas doble adhesivo, selladores, herrajes de sujeción, equipo, herramienta, mano de obra, viáticos y todo lo necesario para su correcta instalación.</t>
    </r>
  </si>
  <si>
    <r>
      <t xml:space="preserve">Suministro y aplicación de </t>
    </r>
    <r>
      <rPr>
        <b/>
        <sz val="9"/>
        <rFont val="Arial"/>
        <family val="2"/>
      </rPr>
      <t>pintura de esmalte marca comex, color negro</t>
    </r>
    <r>
      <rPr>
        <sz val="9"/>
        <rFont val="Arial"/>
        <family val="2"/>
      </rPr>
      <t xml:space="preserve">, </t>
    </r>
    <r>
      <rPr>
        <b/>
        <sz val="9"/>
        <rFont val="Arial"/>
        <family val="2"/>
      </rPr>
      <t>sobre perfil "C" (soporte de techumbre y ducto vertical) de 203 x 76.2 mm. calibre 10</t>
    </r>
    <r>
      <rPr>
        <sz val="9"/>
        <rFont val="Arial"/>
        <family val="2"/>
      </rPr>
      <t xml:space="preserve">.  </t>
    </r>
    <r>
      <rPr>
        <b/>
        <sz val="9"/>
        <rFont val="Arial"/>
        <family val="2"/>
      </rPr>
      <t>Exterior de cabina de cobro</t>
    </r>
    <r>
      <rPr>
        <sz val="9"/>
        <rFont val="Arial"/>
        <family val="2"/>
      </rPr>
      <t>. Incluye: aplicación de primario anticorrosivo a dos manos, aplicación de sellador 5x1, materiales, mano de obra, herramientas  y todo lo necesario para su correcta aplicación.</t>
    </r>
  </si>
  <si>
    <r>
      <t>Suministro y colocación de</t>
    </r>
    <r>
      <rPr>
        <b/>
        <sz val="9"/>
        <rFont val="Arial"/>
        <family val="2"/>
      </rPr>
      <t xml:space="preserve"> puerta tipo P-15 de 0.736 x 2.40m. a base de perfiles de aluminio anodizado natural de 2" de espesor,</t>
    </r>
    <r>
      <rPr>
        <sz val="9"/>
        <rFont val="Arial"/>
        <family val="2"/>
      </rPr>
      <t xml:space="preserve"> con cristal transparente de 6mm. de espesor. Incluye: chapa de aluminio color natural con doble manija marca Phillips modelo 575, contra con apertura electrica marca Phillips modelo 310, mano de obra, equipo, herramienta, sellado transparente y todo lo necesario para su correcta colocación.</t>
    </r>
  </si>
  <si>
    <r>
      <t>Suministro y colocación de</t>
    </r>
    <r>
      <rPr>
        <b/>
        <sz val="9"/>
        <rFont val="Arial"/>
        <family val="2"/>
      </rPr>
      <t xml:space="preserve"> cancel V-10 tipo C-A de 0.799 x 1.44m. a base de aluminio anodizado natural de 2" de espesor,</t>
    </r>
    <r>
      <rPr>
        <sz val="9"/>
        <rFont val="Arial"/>
        <family val="2"/>
      </rPr>
      <t xml:space="preserve"> con cristal transparente de 6mm. de espesor, inastillable, con película marca 3M espejo. Incluye: mano de obra, equipo, herramienta, sellado transparente y todo lo necesario para su correcta colocación.</t>
    </r>
  </si>
  <si>
    <r>
      <t>Suministro y colocación de</t>
    </r>
    <r>
      <rPr>
        <b/>
        <sz val="9"/>
        <rFont val="Arial"/>
        <family val="2"/>
      </rPr>
      <t xml:space="preserve"> cancel V-10 tipo C-B de 0.799 x 1.44m. con ventana corrediza, a base de aluminio anodizado natural de 2" de espesor,</t>
    </r>
    <r>
      <rPr>
        <sz val="9"/>
        <rFont val="Arial"/>
        <family val="2"/>
      </rPr>
      <t xml:space="preserve"> con cristal transparente de 6mm. de espesor, inastillable, con película marca 3M espejo. Incluye: jaladera con pasador en ventana corrediza, mano de obra, equipo, herramienta, sellado transparente y todo lo necesario para su correcta colocación.</t>
    </r>
  </si>
  <si>
    <r>
      <t>Suministro y colocación de</t>
    </r>
    <r>
      <rPr>
        <b/>
        <sz val="9"/>
        <rFont val="Arial"/>
        <family val="2"/>
      </rPr>
      <t xml:space="preserve"> cancel V-10 tipo C-C de 0.799mts. de alto x 1.616 mts. de largo en forma circular con una arco a 118°, a base de aluminio anodizado natural de 2" de espesor,</t>
    </r>
    <r>
      <rPr>
        <sz val="9"/>
        <rFont val="Arial"/>
        <family val="2"/>
      </rPr>
      <t xml:space="preserve"> con cristal transparente de 6mm. de espesor, inastillable, con película marca 3M espejo. Incluye: mano de obra, equipo, herramienta, sellado transparente y todo lo necesario para su correcta colocación.</t>
    </r>
  </si>
  <si>
    <t>CANCELERIA EN CABINA DOBLE CON ESCALERA ESCALERA</t>
  </si>
  <si>
    <t xml:space="preserve">ESCALERA EN CABINA DOBLE </t>
  </si>
  <si>
    <t>ESC-CABD-01</t>
  </si>
  <si>
    <r>
      <t xml:space="preserve">Suministro y colocación de poste de tubular industrial de 2". </t>
    </r>
    <r>
      <rPr>
        <b/>
        <sz val="9"/>
        <rFont val="Arial"/>
        <family val="2"/>
      </rPr>
      <t xml:space="preserve"> </t>
    </r>
    <r>
      <rPr>
        <sz val="9"/>
        <rFont val="Arial"/>
        <family val="2"/>
      </rPr>
      <t>Incluye: limpieza para eliminar impurezas, grasa, etc., aplicación de primer anticorrosivo, materiales, acarreos, cortes, desperdicios, aplicación de soldadura, esmerilado, equipo y herramienta.</t>
    </r>
  </si>
  <si>
    <t>ESC-CABD-02</t>
  </si>
  <si>
    <r>
      <t xml:space="preserve">Suministro y colocación de placa de acero de 3/8" soldada a poste. </t>
    </r>
    <r>
      <rPr>
        <b/>
        <sz val="9"/>
        <rFont val="Arial"/>
        <family val="2"/>
      </rPr>
      <t xml:space="preserve"> </t>
    </r>
    <r>
      <rPr>
        <sz val="9"/>
        <rFont val="Arial"/>
        <family val="2"/>
      </rPr>
      <t>Incluye: limpieza para eliminar impurezas, grasa, etc., aplicación de primer anticorrosivo, materiales, acarreos, cortes, desperdicios, aplicación de soldadura, esmerilado, equipo y herramienta.</t>
    </r>
  </si>
  <si>
    <t>ESC-CABD-03</t>
  </si>
  <si>
    <r>
      <t xml:space="preserve">Suministro y colocación de escalón de lámina antiderrapante calibre 14, doblada en taller y fijada a placa de acero por medio de remaches. </t>
    </r>
    <r>
      <rPr>
        <b/>
        <sz val="9"/>
        <rFont val="Arial"/>
        <family val="2"/>
      </rPr>
      <t xml:space="preserve"> </t>
    </r>
    <r>
      <rPr>
        <sz val="9"/>
        <rFont val="Arial"/>
        <family val="2"/>
      </rPr>
      <t>Incluye: limpieza para eliminar impurezas, grasa, etc., aplicación de primer anticorrosivo, materiales, acarreos, cortes, desperdicios, aplicación de soldadura, esmerilado, equipo y herramienta.</t>
    </r>
  </si>
  <si>
    <t>ESC-CABD-04</t>
  </si>
  <si>
    <r>
      <t>Suministro y colocación de solera de 1/4" x 1" sujeta a placa de acero de 3/8"</t>
    </r>
    <r>
      <rPr>
        <b/>
        <sz val="9"/>
        <rFont val="Arial"/>
        <family val="2"/>
      </rPr>
      <t xml:space="preserve">. </t>
    </r>
    <r>
      <rPr>
        <sz val="9"/>
        <rFont val="Arial"/>
        <family val="2"/>
      </rPr>
      <t>Incluye: preparación para recibir tubo industrial cal. 16 de 5/8" de diametro exterior en parte intermedia de solera y preparación para recibir tubo industrial cal. 16 de 1 1/2" de diametro exterior en parte superior de solera, aplicación de primer anticorrosivo,  materiales, acarreos, cortes, desperdicios, aplicación de soldadura,  esmerilado, fijación, mano de obra, equipo y herramienta.</t>
    </r>
  </si>
  <si>
    <t>ESC-CABD-05</t>
  </si>
  <si>
    <r>
      <t>Suministro y colocación de tubo industrial calibre 16, con un diametro exterior de 5/8" en barandal (parte media de la solera)</t>
    </r>
    <r>
      <rPr>
        <b/>
        <sz val="9"/>
        <rFont val="Arial"/>
        <family val="2"/>
      </rPr>
      <t xml:space="preserve">. </t>
    </r>
    <r>
      <rPr>
        <sz val="9"/>
        <rFont val="Arial"/>
        <family val="2"/>
      </rPr>
      <t>Incluye:  aplicación de primer anticorrosivo,  materiales, acarreos, cortes, desperdicios, aplicación de soldadura,  esmerilado, fijación, mano de obra, equipo y herramienta.</t>
    </r>
  </si>
  <si>
    <t>ESC-CABD-06</t>
  </si>
  <si>
    <r>
      <t>Suministro y colocación de tubo industrial calibre 16, con un diametro exterior de 1 1/2" en barandal (parte superior de la solera)</t>
    </r>
    <r>
      <rPr>
        <b/>
        <sz val="9"/>
        <rFont val="Arial"/>
        <family val="2"/>
      </rPr>
      <t xml:space="preserve">. </t>
    </r>
    <r>
      <rPr>
        <sz val="9"/>
        <rFont val="Arial"/>
        <family val="2"/>
      </rPr>
      <t>Incluye:  aplicación de primer anticorrosivo,  materiales, acarreos, cortes, desperdicios, aplicación de soldadura,  esmerilado, fijación, mano de obra, equipo y herramienta.</t>
    </r>
  </si>
  <si>
    <t>EST-CABS-01</t>
  </si>
  <si>
    <t>EST-CABS-02</t>
  </si>
  <si>
    <t>EST-CABS-03</t>
  </si>
  <si>
    <t>EST-CABS-04</t>
  </si>
  <si>
    <t>EST-CABS-05</t>
  </si>
  <si>
    <t>EST-CABS-06</t>
  </si>
  <si>
    <t>EST-CABS-07</t>
  </si>
  <si>
    <t>EST-CABS-08</t>
  </si>
  <si>
    <t>EST-CABS-09</t>
  </si>
  <si>
    <t>EST-CABE-01</t>
  </si>
  <si>
    <t>EST-CABE-02</t>
  </si>
  <si>
    <t>EST-CABE-03</t>
  </si>
  <si>
    <t>EST-CABE-04</t>
  </si>
  <si>
    <t>EST-CABE-05</t>
  </si>
  <si>
    <t>EST-CABE-06</t>
  </si>
  <si>
    <t>EST-CABE-07</t>
  </si>
  <si>
    <t>EST-CABE-08</t>
  </si>
  <si>
    <t>EST-CABE-09</t>
  </si>
  <si>
    <t>ACA-CABE-01</t>
  </si>
  <si>
    <t>ACA-CABE-02</t>
  </si>
  <si>
    <t>ACA-CABE-03</t>
  </si>
  <si>
    <t>ACA-CABE-04</t>
  </si>
  <si>
    <t>ACA-CABE-05</t>
  </si>
  <si>
    <t>ACA-CABE-06</t>
  </si>
  <si>
    <t>ACA-CABE-07</t>
  </si>
  <si>
    <t>ACA-CABE-08</t>
  </si>
  <si>
    <t>ACA-CABE-09</t>
  </si>
  <si>
    <t>ACABADOS EN CABINA DOBLE SENCILLA</t>
  </si>
  <si>
    <t>ACA-CABS-01</t>
  </si>
  <si>
    <t>ACA-CABS-02</t>
  </si>
  <si>
    <t>ACA-CABS-03</t>
  </si>
  <si>
    <t>ACA-CABS-04</t>
  </si>
  <si>
    <t>ACA-CABS-05</t>
  </si>
  <si>
    <t>ACA-CABS-06</t>
  </si>
  <si>
    <t>ACA-CABS-07</t>
  </si>
  <si>
    <t>ACA-CABS-08</t>
  </si>
  <si>
    <t>ACA-CABS-09</t>
  </si>
  <si>
    <t>ACA-CABS-10</t>
  </si>
  <si>
    <t>CANCELERIA EN CABINA DOBLE SENCILLA</t>
  </si>
  <si>
    <t>CAN-CABS-01</t>
  </si>
  <si>
    <t>CAN-CABS-02</t>
  </si>
  <si>
    <t>CAN-CABS-03</t>
  </si>
  <si>
    <t>CAN-CABS-04</t>
  </si>
  <si>
    <t>CAN-CABE-01</t>
  </si>
  <si>
    <t>CAN-CABE-02</t>
  </si>
  <si>
    <t>CAN-CABE-03</t>
  </si>
  <si>
    <t>CAN-CABE-04</t>
  </si>
  <si>
    <r>
      <t>Suministro colocación de</t>
    </r>
    <r>
      <rPr>
        <b/>
        <sz val="9"/>
        <rFont val="Arial"/>
        <family val="2"/>
      </rPr>
      <t xml:space="preserve"> llave mezcladora para lavabo Mca. Helvex línea clásica mod. Hm-18. Cromado. </t>
    </r>
    <r>
      <rPr>
        <sz val="9"/>
        <rFont val="Arial"/>
        <family val="2"/>
      </rPr>
      <t>Incluye: instalación, pruebas, mano de obra, equipo, herramienta y todo lo necesario para su correcto funcionamiento.</t>
    </r>
  </si>
  <si>
    <r>
      <t>Suministro colocación de</t>
    </r>
    <r>
      <rPr>
        <b/>
        <sz val="9"/>
        <rFont val="Arial"/>
        <family val="2"/>
      </rPr>
      <t xml:space="preserve"> cancel V-2 de 0.65 x 0.40m.</t>
    </r>
    <r>
      <rPr>
        <sz val="9"/>
        <rFont val="Arial"/>
        <family val="2"/>
      </rPr>
      <t xml:space="preserve"> de aluminio anodizado color natural en 2" con cristal esmerilado de 6mm de espesor con ventana corrediza. incluye: materiales, cortes, escuadras, carretillas, jaladera, herrajes, fijación, sellado con silicón, mano de obra, equipo y herramienta.</t>
    </r>
  </si>
  <si>
    <r>
      <t xml:space="preserve">Suministro y colocación de </t>
    </r>
    <r>
      <rPr>
        <b/>
        <sz val="9"/>
        <rFont val="Arial"/>
        <family val="2"/>
      </rPr>
      <t>puerta  P6 de 0.70 x 2.10mts., 1 1/4" de espesor</t>
    </r>
    <r>
      <rPr>
        <sz val="9"/>
        <rFont val="Arial"/>
        <family val="2"/>
      </rPr>
      <t>, a base de bastidor tubular prolamsa de 1 1/4" x 1 1/4", cal. 14.  con tableros de lámina lisa negra cal. 18. y chapa 715 cl. clasica mca. Phillips o similar, Incluye: materiales, acarreos, cortes, desperdicios, herrajes, aplicación de primario anticorrosivo y dos manos de pintura alquidalica, mano de obra, equipo y herramienta.</t>
    </r>
  </si>
  <si>
    <r>
      <rPr>
        <b/>
        <sz val="9"/>
        <rFont val="Arial"/>
        <family val="2"/>
      </rPr>
      <t>Tubo de fierro de 8"</t>
    </r>
    <r>
      <rPr>
        <sz val="9"/>
        <rFont val="Arial"/>
        <family val="2"/>
      </rPr>
      <t xml:space="preserve">, con un desarrollo de 1.10 mts. </t>
    </r>
    <r>
      <rPr>
        <b/>
        <sz val="9"/>
        <rFont val="Arial"/>
        <family val="2"/>
      </rPr>
      <t xml:space="preserve">y 3 anclas de solera de 6" x 1/4" x 20" </t>
    </r>
    <r>
      <rPr>
        <sz val="9"/>
        <rFont val="Arial"/>
        <family val="2"/>
      </rPr>
      <t>ahogadas en espolón pieza "C". Incluye: limpieza para eliminar impurezas grasa etc. equipo y aplicación de soldadura, aplicación de primer anticorrosivo, pintura de esmalte automotiva color amarillo, materiales, acarreos, elevación, cortes, desperdicios, esmerilado, mano de obra, equipo y herramienta.</t>
    </r>
  </si>
  <si>
    <r>
      <rPr>
        <b/>
        <sz val="10"/>
        <color indexed="64"/>
        <rFont val="Arial"/>
        <family val="2"/>
      </rPr>
      <t>Losa de concreto armado de 15 cms.</t>
    </r>
    <r>
      <rPr>
        <sz val="10"/>
        <color indexed="64"/>
        <rFont val="Arial"/>
        <family val="2"/>
      </rPr>
      <t xml:space="preserve"> de peralte armada con V#3@15cms. para desplante de muro de block. Incluye: acarreo y suministro de materiales hasta el lugar de su utilización, cimbrado, descimbrado, colado, vibrado, curado, control de calidad , herramienta y equipo.</t>
    </r>
  </si>
  <si>
    <t xml:space="preserve"> POZOS DE VISITA DE CONJUNTO</t>
  </si>
  <si>
    <t>OEX-CON-10</t>
  </si>
  <si>
    <t>OEX-CON-11</t>
  </si>
  <si>
    <t>OEX-CON-12</t>
  </si>
  <si>
    <t>OEX-CON-13</t>
  </si>
  <si>
    <r>
      <rPr>
        <b/>
        <sz val="9"/>
        <rFont val="Arial"/>
        <family val="2"/>
      </rPr>
      <t>Registro  sanitario de aguas negras y/o pluviales</t>
    </r>
    <r>
      <rPr>
        <sz val="9"/>
        <rFont val="Arial"/>
        <family val="2"/>
      </rPr>
      <t xml:space="preserve"> de tabique (de 40x60 cms, 50x70 cms, 60x80 ó 50x70 cms. profundidad entre el rango de 40 cms a 150 cms) con repellado de cemento arena 1:5 acabado pulido, con tapa de registro de cemento colada en sitio, con marco metálico y acabado 1/2 caña interior. (MEDIDAS Y PROFUNDIDAD SEGUN CALCULO DE LA PENDIENTE REQUERIDA). Incluye: trazo, nivelación, excavación, todos los materiales necesarios,  acarreos en carretilla a 10 mts.,  desperdicios, limpieza, mano de obra, equipo y herramienta.  </t>
    </r>
  </si>
  <si>
    <r>
      <rPr>
        <b/>
        <sz val="9"/>
        <rFont val="Arial"/>
        <family val="2"/>
      </rPr>
      <t>Registro  pluvial triple</t>
    </r>
    <r>
      <rPr>
        <sz val="9"/>
        <rFont val="Arial"/>
        <family val="2"/>
      </rPr>
      <t xml:space="preserve"> de aguas negras y/o pluviales de tabique de 100x180 x100cms de profundidad, con repellado de cemento arena 1:5 acabado pulido, con tres tapas de rejilla pluvila con marco metálico y acabado 1/2 caña interior.  Incluye: trazo, nivelación, excavación, todos los materiales necesarios,  acarreos en carretilla a 10 mts.,  desperdicios, limpieza, mano de obra, equipo y herramienta.  </t>
    </r>
  </si>
  <si>
    <t>OEX-CON-09</t>
  </si>
  <si>
    <t>OEX-CON-14</t>
  </si>
  <si>
    <t>OEX-CON-15</t>
  </si>
  <si>
    <t>OEX-CON-16</t>
  </si>
  <si>
    <t>REJILLA IRVING ISO-02 4.8mmX44.4mm con contramarco de ángulo de fierro LI 51x5 y anclas de ángulo de fierro LI 25x3 @50, en trincheras pluviales. Incluye acarreos, cortes, soldadura, desperdicios, herramientas y todo lo necesario para su correcta fabricación.</t>
  </si>
  <si>
    <r>
      <rPr>
        <b/>
        <sz val="9"/>
        <rFont val="Arial"/>
        <family val="2"/>
      </rPr>
      <t>Acero F'Y=4200kg/cm2</t>
    </r>
    <r>
      <rPr>
        <sz val="9"/>
        <rFont val="Arial"/>
        <family val="2"/>
      </rPr>
      <t xml:space="preserve"> </t>
    </r>
    <r>
      <rPr>
        <b/>
        <sz val="9"/>
        <rFont val="Arial"/>
        <family val="2"/>
      </rPr>
      <t xml:space="preserve">en trincheras pluviales, </t>
    </r>
    <r>
      <rPr>
        <sz val="9"/>
        <rFont val="Arial"/>
        <family val="2"/>
      </rPr>
      <t>armado con V#3@20cms. en ambos sentidos y ambas caras de muretes y  V#3@15cms. en ambos sentidos de losa base.  Incluye: barra de sujecion de V#4, cortes, traslapes, desperdicios, habilitado, amarres, limpieza, equipo y herramienta.</t>
    </r>
  </si>
  <si>
    <t>Varillas del #3 en zapata y/o muro</t>
  </si>
  <si>
    <t>Varillas del #4 en zapata y/o muro</t>
  </si>
  <si>
    <r>
      <rPr>
        <b/>
        <sz val="9"/>
        <rFont val="Arial"/>
        <family val="2"/>
      </rPr>
      <t>Plantilla de 5 cm, de espesor de concreto premezclado</t>
    </r>
    <r>
      <rPr>
        <sz val="9"/>
        <rFont val="Arial"/>
        <family val="2"/>
      </rPr>
      <t xml:space="preserve"> de F'c=100 kg/cm2, (muros de contension MC-1, MC-2, MC-3, MC-4, MC-5 y 
MC-6) Incluye: preparación de la superficie, nivelación, maestreado, colado, mano de obra, equipo,  herramienta y todo lo necesario para su correcta ejecución.</t>
    </r>
  </si>
  <si>
    <t>OEX-CON-17</t>
  </si>
  <si>
    <t>OEX-CON-18</t>
  </si>
  <si>
    <r>
      <t>Suministro, habilitado y armado de</t>
    </r>
    <r>
      <rPr>
        <b/>
        <sz val="9"/>
        <rFont val="Arial"/>
        <family val="2"/>
      </rPr>
      <t xml:space="preserve"> acero de refuerzo para zapatas y muro de contencion  MC-1, MC-2, MC-3, MC-4, MC-5 Y MC-6 de FY=4200kg/cm2</t>
    </r>
    <r>
      <rPr>
        <sz val="9"/>
        <rFont val="Arial"/>
        <family val="2"/>
      </rPr>
      <t>. Incluye materiales, silletas, traslapes, ganchos, alambre recocido del No. 18 flete a obra, desperdicios, acarreo hasta el lugar de su utilizacion, cortes, habilitado, armado, amarres, pruebas, limpieza y retiro de sobrantes fuera de la obra mano de obra, equipo y herramienta.</t>
    </r>
  </si>
  <si>
    <r>
      <rPr>
        <b/>
        <sz val="9"/>
        <rFont val="Arial"/>
        <family val="2"/>
      </rPr>
      <t>Suministro de concreto para zapatas y muro de contencion  MC-1, MC-2, MC-3, MC-4, MC-5 Y MC-6</t>
    </r>
    <r>
      <rPr>
        <sz val="9"/>
        <rFont val="Arial"/>
        <family val="2"/>
      </rPr>
      <t>, resistencia F'C= 250 KG/cm2, fabricado con cemento portland normal y agregado maximo de 20 MM, Clase I y peso volumetrico en estado fresco superior a 2.2 T/M3. Incluye: Suministro, fabricacion, colocacion de  materiales, flete a obra, desperdicio, acarreo hasta el lugar de su utilizacion, elaboracion, pruebas, colado, vibrado, limpieza, retiro de sobrantes fuera de la obra, mano de obra equipo y herramientas.</t>
    </r>
  </si>
  <si>
    <r>
      <rPr>
        <b/>
        <sz val="9"/>
        <rFont val="Arial"/>
        <family val="2"/>
      </rPr>
      <t>Concreto en muretes y losas base de trincheras pluviales,</t>
    </r>
    <r>
      <rPr>
        <sz val="9"/>
        <rFont val="Arial"/>
        <family val="2"/>
      </rPr>
      <t xml:space="preserve"> resistencia F'C=250 kg/cm2, fabricado con cemento portland normal y agregado máximo de 20 MM, Clase I y peso volumétrico en estado fresco superior a 2.2 T/M3. Incluye: materiales, flete a obra, desperdicio, acarreo hasta el lugar de su utilización, elaboración, pruebas, colado, vibrado, limpieza, retiro de sobrantes fuera de la obra, mano de obra equipo y herramientas.</t>
    </r>
  </si>
  <si>
    <r>
      <t xml:space="preserve">SUMINISTRO Y COLOCACIÓN de </t>
    </r>
    <r>
      <rPr>
        <b/>
        <sz val="9"/>
        <rFont val="Arial"/>
        <family val="2"/>
      </rPr>
      <t>ángulo de fierro LI 51x5</t>
    </r>
    <r>
      <rPr>
        <sz val="9"/>
        <rFont val="Arial"/>
        <family val="2"/>
      </rPr>
      <t xml:space="preserve"> </t>
    </r>
    <r>
      <rPr>
        <b/>
        <sz val="9"/>
        <rFont val="Arial"/>
        <family val="2"/>
      </rPr>
      <t xml:space="preserve">anclados con ángulo de fierro LI 25x3 @50cms. en remate de muretes de trincheras pluviales para recibir la rejilla irving. </t>
    </r>
    <r>
      <rPr>
        <sz val="9"/>
        <rFont val="Arial"/>
        <family val="2"/>
      </rPr>
      <t>Incluye: acarreos, cortes, soldadura, desperdicios, herramientas y todo lo necesario para su correcta fabricación y colocación.</t>
    </r>
  </si>
  <si>
    <r>
      <rPr>
        <b/>
        <sz val="9"/>
        <rFont val="Arial"/>
        <family val="2"/>
      </rPr>
      <t>Acero de refuerzo en  zapatas  ZA-1</t>
    </r>
    <r>
      <rPr>
        <sz val="9"/>
        <rFont val="Arial"/>
        <family val="2"/>
      </rPr>
      <t>, resistencia normal FY=4200kg/cm2. armadas con varillas del #4 @ 20 en lecho superior ambos sentidos y del #6 @ 15 y del  #8@10 en lecho inferior. Incluye materiales, silletas, traslapes, ganchos, alambre recocido del No. 18 flete a obra, desperdicios, acarreo hasta el lugar de su utilización, cortes, habilitado, armado, amarres, pruebas, limpieza y retiro de sobrantes fuera de la obra mano de obra, equipo y herramienta.</t>
    </r>
  </si>
  <si>
    <t>1   (14*NOV*2014)</t>
  </si>
  <si>
    <t>PRE-ZC-01</t>
  </si>
  <si>
    <t>PRE-ZC-02</t>
  </si>
  <si>
    <t>PRE-ZC-03</t>
  </si>
  <si>
    <t>PRE-ZC-04</t>
  </si>
  <si>
    <t>PRE-ZC-05</t>
  </si>
  <si>
    <t>PRE-ZC-06</t>
  </si>
  <si>
    <t>OE-ZC-19</t>
  </si>
  <si>
    <t>OE-ZC-20</t>
  </si>
  <si>
    <t>OE-ZC-21</t>
  </si>
  <si>
    <t>OE-ZC-22</t>
  </si>
  <si>
    <t>OE-ZC-30</t>
  </si>
  <si>
    <t>OE-ZC-31</t>
  </si>
  <si>
    <t>OE-ZC-32</t>
  </si>
  <si>
    <t>OE-ZC-33</t>
  </si>
  <si>
    <t>OE-ZC-34</t>
  </si>
  <si>
    <t>OE-ZC-15.1</t>
  </si>
  <si>
    <t>OE-ZC-15.2</t>
  </si>
  <si>
    <t>OE-ZC-15.3</t>
  </si>
  <si>
    <t>OE-ZC-15.4</t>
  </si>
  <si>
    <t>OE-ZC-15.5</t>
  </si>
  <si>
    <t>OE-ZC-17.4</t>
  </si>
  <si>
    <t>OE-ZC-19.1</t>
  </si>
  <si>
    <t>OE-ZC-19.2</t>
  </si>
  <si>
    <t>OE-ZC-19.3</t>
  </si>
  <si>
    <t>OE-ZC-34.1</t>
  </si>
  <si>
    <t>OE-ZC-34.2</t>
  </si>
  <si>
    <t>OE-ZC-34.3</t>
  </si>
  <si>
    <t>OE-ZC-34.4</t>
  </si>
  <si>
    <t>OE-ZC-34.5</t>
  </si>
  <si>
    <t>OEX-CON-19</t>
  </si>
  <si>
    <t>OEX-CON-20</t>
  </si>
  <si>
    <t>OEX-CON-21</t>
  </si>
  <si>
    <t>POZO-CON-01</t>
  </si>
  <si>
    <t>POZO-CON-02</t>
  </si>
  <si>
    <t>POZO-CON-03</t>
  </si>
  <si>
    <t>POZO-CON-04</t>
  </si>
  <si>
    <t>POZO-CON-05</t>
  </si>
  <si>
    <t>POZO-CON-06</t>
  </si>
  <si>
    <t>POZO-CON-07</t>
  </si>
  <si>
    <t>POZO-CON-08</t>
  </si>
  <si>
    <t>AST-ZC-01</t>
  </si>
  <si>
    <t>AST-ZC-02</t>
  </si>
  <si>
    <t>AST-ZC-03</t>
  </si>
  <si>
    <t>AST-ZC-04</t>
  </si>
  <si>
    <t>AST-ZC-05</t>
  </si>
  <si>
    <t>AST-ZC-06</t>
  </si>
  <si>
    <t>AST-ZC-07</t>
  </si>
  <si>
    <t>AST-ZC-08</t>
  </si>
  <si>
    <t>AST-ZC-09</t>
  </si>
  <si>
    <t>AST-ZC-10</t>
  </si>
  <si>
    <t>AST-ZC-11</t>
  </si>
  <si>
    <t>AST-ZC-12</t>
  </si>
  <si>
    <t>AST-ZC-13</t>
  </si>
  <si>
    <t>AST-ZC-14</t>
  </si>
  <si>
    <t>AST-ZC-15</t>
  </si>
  <si>
    <t>AST-ZC-16</t>
  </si>
  <si>
    <t>AST-ZC-17</t>
  </si>
  <si>
    <t>AST-ZC-18</t>
  </si>
  <si>
    <t>AST-ZC-19</t>
  </si>
  <si>
    <t>AST-ZC-20</t>
  </si>
  <si>
    <t>AST-ZC-21</t>
  </si>
  <si>
    <t>AST-ZC-22</t>
  </si>
  <si>
    <t>AST-ZC-23</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</si>
</sst>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00"/>
  </numFmts>
  <fonts count="52" x14ac:knownFonts="1">
    <font>
      <sz val="10"/>
      <color indexed="64"/>
      <name val="Arial"/>
    </font>
    <font>
      <sz val="10"/>
      <color indexed="64"/>
      <name val="Arial"/>
      <family val="2"/>
    </font>
    <font>
      <b/>
      <sz val="18"/>
      <name val="Arial"/>
      <family val="2"/>
    </font>
    <font>
      <sz val="16"/>
      <name val="Arial"/>
      <family val="2"/>
    </font>
    <font>
      <b/>
      <sz val="16"/>
      <name val="Arial"/>
      <family val="2"/>
    </font>
    <font>
      <b/>
      <sz val="12"/>
      <color indexed="23"/>
      <name val="Arial"/>
      <family val="2"/>
    </font>
    <font>
      <sz val="8"/>
      <name val="Arial"/>
      <family val="2"/>
    </font>
    <font>
      <sz val="9"/>
      <name val="Arial"/>
      <family val="2"/>
    </font>
    <font>
      <b/>
      <sz val="9"/>
      <name val="Arial"/>
      <family val="2"/>
    </font>
    <font>
      <sz val="10"/>
      <name val="Arial"/>
      <family val="2"/>
    </font>
    <font>
      <b/>
      <sz val="8"/>
      <name val="Arial"/>
      <family val="2"/>
    </font>
    <font>
      <sz val="10"/>
      <color rgb="FFFF0000"/>
      <name val="Arial"/>
      <family val="2"/>
    </font>
    <font>
      <sz val="14"/>
      <color indexed="64"/>
      <name val="Arial"/>
      <family val="2"/>
    </font>
    <font>
      <sz val="9"/>
      <color indexed="64"/>
      <name val="Arial"/>
      <family val="2"/>
    </font>
    <font>
      <b/>
      <sz val="8"/>
      <color indexed="64"/>
      <name val="Arial"/>
      <family val="2"/>
    </font>
    <font>
      <sz val="9"/>
      <color indexed="64"/>
      <name val="Arial Narrow"/>
      <family val="2"/>
    </font>
    <font>
      <sz val="10"/>
      <color indexed="64"/>
      <name val="Calibri"/>
      <family val="2"/>
      <scheme val="minor"/>
    </font>
    <font>
      <sz val="12"/>
      <name val="Calibri"/>
      <family val="2"/>
      <scheme val="minor"/>
    </font>
    <font>
      <sz val="10"/>
      <name val="Calibri"/>
      <family val="2"/>
      <scheme val="minor"/>
    </font>
    <font>
      <sz val="11"/>
      <name val="Calibri"/>
      <family val="2"/>
      <scheme val="minor"/>
    </font>
    <font>
      <sz val="13"/>
      <name val="Calibri"/>
      <family val="2"/>
      <scheme val="minor"/>
    </font>
    <font>
      <sz val="8"/>
      <name val="Calibri"/>
      <family val="2"/>
      <scheme val="minor"/>
    </font>
    <font>
      <sz val="9"/>
      <name val="Calibri"/>
      <family val="2"/>
      <scheme val="minor"/>
    </font>
    <font>
      <sz val="11"/>
      <color indexed="64"/>
      <name val="Calibri"/>
      <family val="2"/>
      <scheme val="minor"/>
    </font>
    <font>
      <sz val="14"/>
      <color indexed="64"/>
      <name val="Calibri"/>
      <family val="2"/>
      <scheme val="minor"/>
    </font>
    <font>
      <b/>
      <sz val="6.5"/>
      <color indexed="23"/>
      <name val="Calibri"/>
      <family val="2"/>
      <scheme val="minor"/>
    </font>
    <font>
      <sz val="10"/>
      <name val="Calibri"/>
      <family val="2"/>
    </font>
    <font>
      <sz val="9"/>
      <name val="Calibri"/>
      <family val="2"/>
    </font>
    <font>
      <sz val="11"/>
      <name val="Calibri"/>
      <family val="2"/>
    </font>
    <font>
      <b/>
      <sz val="11"/>
      <name val="Bookman Old Style"/>
      <family val="1"/>
    </font>
    <font>
      <sz val="14"/>
      <name val="Arial"/>
      <family val="2"/>
    </font>
    <font>
      <b/>
      <sz val="12"/>
      <name val="Arial"/>
      <family val="2"/>
    </font>
    <font>
      <sz val="8"/>
      <name val="Bookman Old Style"/>
      <family val="1"/>
    </font>
    <font>
      <sz val="8.6"/>
      <color indexed="64"/>
      <name val="Arial"/>
      <family val="2"/>
    </font>
    <font>
      <b/>
      <sz val="8.6"/>
      <color indexed="64"/>
      <name val="Arial"/>
      <family val="2"/>
    </font>
    <font>
      <sz val="8.6"/>
      <color indexed="64"/>
      <name val="Arial Narrow"/>
      <family val="2"/>
    </font>
    <font>
      <b/>
      <sz val="8.6"/>
      <name val="Arial"/>
      <family val="2"/>
    </font>
    <font>
      <sz val="8.6"/>
      <name val="Arial"/>
      <family val="2"/>
    </font>
    <font>
      <b/>
      <sz val="8"/>
      <color rgb="FFFF0000"/>
      <name val="Bookman Old Style"/>
      <family val="1"/>
    </font>
    <font>
      <b/>
      <sz val="14"/>
      <color rgb="FFFF0000"/>
      <name val="Arial"/>
      <family val="2"/>
    </font>
    <font>
      <sz val="12"/>
      <color indexed="64"/>
      <name val="Arial"/>
      <family val="2"/>
    </font>
    <font>
      <b/>
      <sz val="8"/>
      <name val="Bookman Old Style"/>
      <family val="1"/>
    </font>
    <font>
      <b/>
      <sz val="11"/>
      <name val="Arial"/>
      <family val="2"/>
    </font>
    <font>
      <sz val="8.5"/>
      <name val="Arial"/>
      <family val="2"/>
    </font>
    <font>
      <b/>
      <sz val="9"/>
      <color indexed="64"/>
      <name val="Arial"/>
      <family val="2"/>
    </font>
    <font>
      <b/>
      <sz val="10"/>
      <name val="Arial"/>
      <family val="2"/>
    </font>
    <font>
      <b/>
      <sz val="8.5"/>
      <name val="Arial"/>
      <family val="2"/>
    </font>
    <font>
      <sz val="10"/>
      <name val="Arial"/>
      <family val="2"/>
    </font>
    <font>
      <b/>
      <sz val="10"/>
      <color indexed="64"/>
      <name val="Arial"/>
      <family val="2"/>
    </font>
    <font>
      <b/>
      <sz val="11"/>
      <color indexed="64"/>
      <name val="Arial"/>
      <family val="2"/>
    </font>
    <font>
      <sz val="8.5"/>
      <color indexed="64"/>
      <name val="Arial"/>
      <family val="2"/>
    </font>
    <font>
      <sz val="9"/>
      <color indexed="8"/>
      <name val="Arial"/>
      <family val="2"/>
    </font>
  </fonts>
  <fills count="8">
    <fill>
      <patternFill patternType="none"/>
    </fill>
    <fill>
      <patternFill patternType="gray125"/>
    </fill>
    <fill>
      <patternFill patternType="solid">
        <fgColor theme="2" tint="-0.499984740745262"/>
        <bgColor indexed="64"/>
      </patternFill>
    </fill>
    <fill>
      <patternFill patternType="solid">
        <fgColor theme="7" tint="0.59999389629810485"/>
        <bgColor indexed="64"/>
      </patternFill>
    </fill>
    <fill>
      <patternFill patternType="solid">
        <fgColor theme="5" tint="0.39997558519241921"/>
        <bgColor indexed="64"/>
      </patternFill>
    </fill>
    <fill>
      <patternFill patternType="solid">
        <fgColor theme="9" tint="0.39997558519241921"/>
        <bgColor indexed="64"/>
      </patternFill>
    </fill>
    <fill>
      <patternFill patternType="solid">
        <fgColor theme="6" tint="0.59999389629810485"/>
        <bgColor indexed="64"/>
      </patternFill>
    </fill>
    <fill>
      <patternFill patternType="solid">
        <fgColor theme="0"/>
        <bgColor indexed="64"/>
      </patternFill>
    </fill>
  </fills>
  <borders count="24">
    <border>
      <left/>
      <right/>
      <top/>
      <bottom/>
      <diagonal/>
    </border>
    <border>
      <left/>
      <right style="double">
        <color indexed="64"/>
      </right>
      <top/>
      <bottom/>
      <diagonal/>
    </border>
    <border>
      <left style="double">
        <color indexed="64"/>
      </left>
      <right/>
      <top/>
      <bottom/>
      <diagonal/>
    </border>
    <border>
      <left/>
      <right/>
      <top/>
      <bottom style="double">
        <color indexed="64"/>
      </bottom>
      <diagonal/>
    </border>
    <border>
      <left/>
      <right/>
      <top style="double">
        <color indexed="64"/>
      </top>
      <bottom/>
      <diagonal/>
    </border>
    <border>
      <left style="double">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right style="double">
        <color indexed="64"/>
      </right>
      <top style="double">
        <color indexed="64"/>
      </top>
      <bottom/>
      <diagonal/>
    </border>
    <border>
      <left style="double">
        <color indexed="64"/>
      </left>
      <right/>
      <top style="double">
        <color indexed="64"/>
      </top>
      <bottom/>
      <diagonal/>
    </border>
    <border>
      <left style="thin">
        <color indexed="64"/>
      </left>
      <right style="thin">
        <color indexed="64"/>
      </right>
      <top style="thin">
        <color indexed="64"/>
      </top>
      <bottom style="thin">
        <color indexed="64"/>
      </bottom>
      <diagonal/>
    </border>
    <border>
      <left/>
      <right style="double">
        <color indexed="64"/>
      </right>
      <top/>
      <bottom style="double">
        <color indexed="64"/>
      </bottom>
      <diagonal/>
    </border>
    <border>
      <left style="thin">
        <color indexed="64"/>
      </left>
      <right style="double">
        <color indexed="64"/>
      </right>
      <top style="double">
        <color indexed="64"/>
      </top>
      <bottom style="double">
        <color indexed="64"/>
      </bottom>
      <diagonal/>
    </border>
    <border>
      <left/>
      <right/>
      <top style="double">
        <color indexed="64"/>
      </top>
      <bottom style="double">
        <color indexed="64"/>
      </bottom>
      <diagonal/>
    </border>
    <border>
      <left style="double">
        <color indexed="64"/>
      </left>
      <right/>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diagonal/>
    </border>
    <border>
      <left style="double">
        <color indexed="64"/>
      </left>
      <right/>
      <top style="double">
        <color indexed="64"/>
      </top>
      <bottom style="double">
        <color indexed="64"/>
      </bottom>
      <diagonal/>
    </border>
    <border>
      <left style="thin">
        <color indexed="64"/>
      </left>
      <right/>
      <top/>
      <bottom style="double">
        <color indexed="64"/>
      </bottom>
      <diagonal/>
    </border>
  </borders>
  <cellStyleXfs count="5">
    <xf numFmtId="0" fontId="0" fillId="0" borderId="0"/>
    <xf numFmtId="0" fontId="1" fillId="0" borderId="0"/>
    <xf numFmtId="0" fontId="1" fillId="0" borderId="0"/>
    <xf numFmtId="0" fontId="1" fillId="0" borderId="0"/>
    <xf numFmtId="0" fontId="9" fillId="0" borderId="0"/>
  </cellStyleXfs>
  <cellXfs count="237">
    <xf numFmtId="0" fontId="0" fillId="0" borderId="0" xfId="0"/>
    <xf numFmtId="0" fontId="11" fillId="0" borderId="0" xfId="0" applyFont="1"/>
    <xf numFmtId="0" fontId="0" fillId="2" borderId="0" xfId="0" applyFill="1"/>
    <xf numFmtId="0" fontId="1" fillId="0" borderId="0" xfId="0" applyFont="1"/>
    <xf numFmtId="0" fontId="12" fillId="0" borderId="0" xfId="0" applyFont="1"/>
    <xf numFmtId="0" fontId="0" fillId="3" borderId="0" xfId="0" applyFill="1"/>
    <xf numFmtId="0" fontId="0" fillId="4" borderId="0" xfId="0" applyFill="1"/>
    <xf numFmtId="0" fontId="0" fillId="0" borderId="0" xfId="0" applyFill="1"/>
    <xf numFmtId="0" fontId="0" fillId="5" borderId="0" xfId="0" applyFill="1"/>
    <xf numFmtId="0" fontId="1" fillId="0" borderId="0" xfId="0" applyFont="1" applyFill="1"/>
    <xf numFmtId="0" fontId="9" fillId="0" borderId="0" xfId="1" applyFont="1" applyFill="1" applyBorder="1" applyAlignment="1"/>
    <xf numFmtId="0" fontId="1" fillId="0" borderId="0" xfId="1" applyBorder="1" applyAlignment="1"/>
    <xf numFmtId="0" fontId="1" fillId="0" borderId="0" xfId="1"/>
    <xf numFmtId="0" fontId="1" fillId="0" borderId="0" xfId="1" applyBorder="1"/>
    <xf numFmtId="0" fontId="9" fillId="0" borderId="0" xfId="1" applyFont="1" applyBorder="1" applyAlignment="1"/>
    <xf numFmtId="0" fontId="9" fillId="0" borderId="0" xfId="1" applyFont="1" applyBorder="1"/>
    <xf numFmtId="49" fontId="5" fillId="0" borderId="0" xfId="1" applyNumberFormat="1" applyFont="1" applyBorder="1" applyAlignment="1">
      <alignment horizontal="center" vertical="center"/>
    </xf>
    <xf numFmtId="0" fontId="9" fillId="0" borderId="0" xfId="1" applyFont="1" applyAlignment="1"/>
    <xf numFmtId="0" fontId="4" fillId="0" borderId="0" xfId="1" applyFont="1" applyBorder="1" applyAlignment="1">
      <alignment horizontal="center" vertical="center" wrapText="1"/>
    </xf>
    <xf numFmtId="0" fontId="3" fillId="0" borderId="0" xfId="1" applyFont="1" applyAlignment="1"/>
    <xf numFmtId="0" fontId="1" fillId="0" borderId="0" xfId="1" applyFont="1"/>
    <xf numFmtId="0" fontId="2" fillId="0" borderId="0" xfId="1" applyFont="1" applyBorder="1" applyAlignment="1">
      <alignment horizontal="center" vertical="center" wrapText="1"/>
    </xf>
    <xf numFmtId="0" fontId="30" fillId="0" borderId="0" xfId="1" applyFont="1" applyBorder="1" applyAlignment="1">
      <alignment horizontal="center" vertical="center" wrapText="1"/>
    </xf>
    <xf numFmtId="0" fontId="0" fillId="6" borderId="0" xfId="0" applyFill="1"/>
    <xf numFmtId="0" fontId="1" fillId="6" borderId="0" xfId="0" applyFont="1" applyFill="1"/>
    <xf numFmtId="164" fontId="1" fillId="7" borderId="9" xfId="0" applyNumberFormat="1" applyFont="1" applyFill="1" applyBorder="1" applyAlignment="1">
      <alignment horizontal="center" vertical="top"/>
    </xf>
    <xf numFmtId="164" fontId="1" fillId="7" borderId="9" xfId="0" applyNumberFormat="1" applyFont="1" applyFill="1" applyBorder="1" applyAlignment="1">
      <alignment horizontal="right" vertical="top"/>
    </xf>
    <xf numFmtId="0" fontId="1" fillId="7" borderId="0" xfId="0" applyFont="1" applyFill="1"/>
    <xf numFmtId="0" fontId="1" fillId="7" borderId="0" xfId="0" applyFont="1" applyFill="1" applyAlignment="1">
      <alignment horizontal="left" vertical="center"/>
    </xf>
    <xf numFmtId="0" fontId="1" fillId="7" borderId="0" xfId="0" applyFont="1" applyFill="1" applyAlignment="1">
      <alignment horizontal="center" vertical="top"/>
    </xf>
    <xf numFmtId="4" fontId="1" fillId="7" borderId="0" xfId="0" applyNumberFormat="1" applyFont="1" applyFill="1" applyAlignment="1">
      <alignment horizontal="center" vertical="top"/>
    </xf>
    <xf numFmtId="164" fontId="1" fillId="7" borderId="0" xfId="0" applyNumberFormat="1" applyFont="1" applyFill="1" applyAlignment="1">
      <alignment horizontal="center" vertical="top"/>
    </xf>
    <xf numFmtId="164" fontId="1" fillId="7" borderId="0" xfId="0" applyNumberFormat="1" applyFont="1" applyFill="1" applyAlignment="1">
      <alignment horizontal="right" vertical="top"/>
    </xf>
    <xf numFmtId="0" fontId="47" fillId="7" borderId="9" xfId="0" applyFont="1" applyFill="1" applyBorder="1" applyAlignment="1">
      <alignment horizontal="center" vertical="top"/>
    </xf>
    <xf numFmtId="4" fontId="47" fillId="7" borderId="21" xfId="0" applyNumberFormat="1" applyFont="1" applyFill="1" applyBorder="1" applyAlignment="1">
      <alignment horizontal="center" vertical="top"/>
    </xf>
    <xf numFmtId="0" fontId="47" fillId="7" borderId="0" xfId="0" applyFont="1" applyFill="1"/>
    <xf numFmtId="164" fontId="47" fillId="7" borderId="21" xfId="0" applyNumberFormat="1" applyFont="1" applyFill="1" applyBorder="1" applyAlignment="1">
      <alignment horizontal="right" vertical="top"/>
    </xf>
    <xf numFmtId="0" fontId="47" fillId="7" borderId="0" xfId="0" applyFont="1" applyFill="1" applyAlignment="1"/>
    <xf numFmtId="0" fontId="47" fillId="7" borderId="0" xfId="0" applyNumberFormat="1" applyFont="1" applyFill="1" applyAlignment="1">
      <alignment horizontal="center" vertical="center"/>
    </xf>
    <xf numFmtId="0" fontId="47" fillId="7" borderId="0" xfId="0" applyNumberFormat="1" applyFont="1" applyFill="1" applyAlignment="1"/>
    <xf numFmtId="0" fontId="9" fillId="7" borderId="9" xfId="0" applyFont="1" applyFill="1" applyBorder="1"/>
    <xf numFmtId="164" fontId="9" fillId="7" borderId="9" xfId="0" applyNumberFormat="1" applyFont="1" applyFill="1" applyBorder="1" applyAlignment="1">
      <alignment horizontal="right" vertical="top"/>
    </xf>
    <xf numFmtId="0" fontId="9" fillId="7" borderId="0" xfId="0" applyFont="1" applyFill="1"/>
    <xf numFmtId="0" fontId="9" fillId="7" borderId="0" xfId="0" applyFont="1" applyFill="1" applyAlignment="1"/>
    <xf numFmtId="0" fontId="9" fillId="7" borderId="0" xfId="0" applyNumberFormat="1" applyFont="1" applyFill="1" applyAlignment="1">
      <alignment horizontal="center" vertical="center"/>
    </xf>
    <xf numFmtId="0" fontId="9" fillId="7" borderId="0" xfId="0" applyNumberFormat="1" applyFont="1" applyFill="1" applyAlignment="1"/>
    <xf numFmtId="49" fontId="37" fillId="7" borderId="9" xfId="1" applyNumberFormat="1" applyFont="1" applyFill="1" applyBorder="1" applyAlignment="1">
      <alignment vertical="top"/>
    </xf>
    <xf numFmtId="0" fontId="7" fillId="7" borderId="9" xfId="1" applyFont="1" applyFill="1" applyBorder="1" applyAlignment="1">
      <alignment horizontal="justify" vertical="top"/>
    </xf>
    <xf numFmtId="0" fontId="7" fillId="7" borderId="9" xfId="1" applyFont="1" applyFill="1" applyBorder="1" applyAlignment="1">
      <alignment horizontal="center" vertical="top"/>
    </xf>
    <xf numFmtId="4" fontId="7" fillId="7" borderId="9" xfId="1" applyNumberFormat="1" applyFont="1" applyFill="1" applyBorder="1" applyAlignment="1">
      <alignment horizontal="center" vertical="top"/>
    </xf>
    <xf numFmtId="164" fontId="7" fillId="7" borderId="9" xfId="1" applyNumberFormat="1" applyFont="1" applyFill="1" applyBorder="1" applyAlignment="1">
      <alignment horizontal="center" vertical="top"/>
    </xf>
    <xf numFmtId="164" fontId="13" fillId="7" borderId="9" xfId="1" applyNumberFormat="1" applyFont="1" applyFill="1" applyBorder="1" applyAlignment="1">
      <alignment horizontal="center" vertical="top"/>
    </xf>
    <xf numFmtId="0" fontId="0" fillId="7" borderId="0" xfId="0" applyFill="1"/>
    <xf numFmtId="164" fontId="13" fillId="7" borderId="9" xfId="0" applyNumberFormat="1" applyFont="1" applyFill="1" applyBorder="1" applyAlignment="1">
      <alignment horizontal="center" vertical="top"/>
    </xf>
    <xf numFmtId="164" fontId="13" fillId="7" borderId="9" xfId="0" applyNumberFormat="1" applyFont="1" applyFill="1" applyBorder="1" applyAlignment="1">
      <alignment horizontal="right" vertical="top"/>
    </xf>
    <xf numFmtId="0" fontId="18" fillId="7" borderId="0" xfId="0" applyFont="1" applyFill="1"/>
    <xf numFmtId="0" fontId="18" fillId="7" borderId="0" xfId="0" applyFont="1" applyFill="1" applyAlignment="1">
      <alignment horizontal="center" vertical="center"/>
    </xf>
    <xf numFmtId="0" fontId="19" fillId="7" borderId="0" xfId="0" applyFont="1" applyFill="1" applyAlignment="1">
      <alignment horizontal="center" vertical="center"/>
    </xf>
    <xf numFmtId="164" fontId="7" fillId="7" borderId="9" xfId="0" applyNumberFormat="1" applyFont="1" applyFill="1" applyBorder="1" applyAlignment="1">
      <alignment horizontal="center" vertical="top"/>
    </xf>
    <xf numFmtId="164" fontId="7" fillId="7" borderId="9" xfId="0" applyNumberFormat="1" applyFont="1" applyFill="1" applyBorder="1" applyAlignment="1">
      <alignment horizontal="right" vertical="top"/>
    </xf>
    <xf numFmtId="0" fontId="33" fillId="7" borderId="0" xfId="0" applyFont="1" applyFill="1"/>
    <xf numFmtId="0" fontId="13" fillId="7" borderId="0" xfId="0" applyFont="1" applyFill="1"/>
    <xf numFmtId="0" fontId="16" fillId="7" borderId="0" xfId="0" applyFont="1" applyFill="1" applyBorder="1"/>
    <xf numFmtId="0" fontId="16" fillId="7" borderId="0" xfId="0" applyFont="1" applyFill="1" applyBorder="1" applyAlignment="1">
      <alignment horizontal="center" vertical="center"/>
    </xf>
    <xf numFmtId="0" fontId="23" fillId="7" borderId="0" xfId="0" applyFont="1" applyFill="1" applyBorder="1" applyAlignment="1">
      <alignment horizontal="center" vertical="center"/>
    </xf>
    <xf numFmtId="0" fontId="34" fillId="7" borderId="8" xfId="0" applyFont="1" applyFill="1" applyBorder="1" applyAlignment="1">
      <alignment horizontal="center"/>
    </xf>
    <xf numFmtId="0" fontId="13" fillId="7" borderId="4" xfId="0" applyFont="1" applyFill="1" applyBorder="1" applyAlignment="1"/>
    <xf numFmtId="0" fontId="24" fillId="7" borderId="0" xfId="0" applyFont="1" applyFill="1" applyBorder="1" applyAlignment="1"/>
    <xf numFmtId="0" fontId="16" fillId="7" borderId="0" xfId="0" applyFont="1" applyFill="1" applyBorder="1" applyAlignment="1"/>
    <xf numFmtId="0" fontId="33" fillId="7" borderId="2" xfId="0" applyFont="1" applyFill="1" applyBorder="1" applyAlignment="1"/>
    <xf numFmtId="0" fontId="13" fillId="7" borderId="0" xfId="0" applyFont="1" applyFill="1" applyAlignment="1"/>
    <xf numFmtId="0" fontId="25" fillId="7" borderId="0" xfId="0" applyFont="1" applyFill="1" applyBorder="1" applyAlignment="1"/>
    <xf numFmtId="0" fontId="16" fillId="7" borderId="0" xfId="0" applyFont="1" applyFill="1"/>
    <xf numFmtId="0" fontId="17" fillId="7" borderId="0" xfId="0" applyFont="1" applyFill="1" applyBorder="1" applyAlignment="1">
      <alignment vertical="center"/>
    </xf>
    <xf numFmtId="0" fontId="18" fillId="7" borderId="0" xfId="0" applyFont="1" applyFill="1" applyBorder="1" applyAlignment="1">
      <alignment horizontal="center" vertical="center"/>
    </xf>
    <xf numFmtId="0" fontId="18" fillId="7" borderId="0" xfId="0" applyFont="1" applyFill="1" applyBorder="1" applyAlignment="1"/>
    <xf numFmtId="0" fontId="35" fillId="7" borderId="2" xfId="0" applyFont="1" applyFill="1" applyBorder="1" applyAlignment="1"/>
    <xf numFmtId="0" fontId="19" fillId="7" borderId="0" xfId="0" applyFont="1" applyFill="1" applyBorder="1" applyAlignment="1">
      <alignment vertical="center"/>
    </xf>
    <xf numFmtId="0" fontId="20" fillId="7" borderId="0" xfId="0" applyFont="1" applyFill="1" applyBorder="1" applyAlignment="1">
      <alignment vertical="center"/>
    </xf>
    <xf numFmtId="0" fontId="19" fillId="7" borderId="0" xfId="0" applyFont="1" applyFill="1" applyBorder="1" applyAlignment="1">
      <alignment horizontal="center" vertical="center"/>
    </xf>
    <xf numFmtId="0" fontId="15" fillId="7" borderId="0" xfId="0" applyFont="1" applyFill="1" applyAlignment="1"/>
    <xf numFmtId="0" fontId="19" fillId="7" borderId="0" xfId="0" applyFont="1" applyFill="1" applyBorder="1" applyAlignment="1"/>
    <xf numFmtId="0" fontId="19" fillId="7" borderId="0" xfId="0" applyFont="1" applyFill="1" applyBorder="1"/>
    <xf numFmtId="0" fontId="34" fillId="7" borderId="2" xfId="1" applyFont="1" applyFill="1" applyBorder="1"/>
    <xf numFmtId="0" fontId="13" fillId="7" borderId="0" xfId="0" applyFont="1" applyFill="1" applyBorder="1"/>
    <xf numFmtId="0" fontId="18" fillId="7" borderId="0" xfId="0" applyFont="1" applyFill="1" applyBorder="1" applyAlignment="1">
      <alignment horizontal="center"/>
    </xf>
    <xf numFmtId="0" fontId="13" fillId="7" borderId="0" xfId="0" applyFont="1" applyFill="1" applyBorder="1" applyAlignment="1"/>
    <xf numFmtId="0" fontId="34" fillId="7" borderId="13" xfId="1" applyFont="1" applyFill="1" applyBorder="1"/>
    <xf numFmtId="0" fontId="13" fillId="7" borderId="3" xfId="0" applyFont="1" applyFill="1" applyBorder="1"/>
    <xf numFmtId="0" fontId="21" fillId="7" borderId="0" xfId="0" applyFont="1" applyFill="1" applyBorder="1"/>
    <xf numFmtId="0" fontId="8" fillId="7" borderId="5" xfId="0" applyFont="1" applyFill="1" applyBorder="1" applyAlignment="1">
      <alignment horizontal="center" vertical="center"/>
    </xf>
    <xf numFmtId="0" fontId="8" fillId="7" borderId="6" xfId="0" applyFont="1" applyFill="1" applyBorder="1" applyAlignment="1">
      <alignment horizontal="center" vertical="center"/>
    </xf>
    <xf numFmtId="4" fontId="8" fillId="7" borderId="6" xfId="0" applyNumberFormat="1" applyFont="1" applyFill="1" applyBorder="1" applyAlignment="1">
      <alignment horizontal="center" vertical="center"/>
    </xf>
    <xf numFmtId="0" fontId="8" fillId="7" borderId="11" xfId="0" applyFont="1" applyFill="1" applyBorder="1" applyAlignment="1">
      <alignment horizontal="center" vertical="center"/>
    </xf>
    <xf numFmtId="0" fontId="7" fillId="7" borderId="0" xfId="0" applyFont="1" applyFill="1" applyBorder="1"/>
    <xf numFmtId="0" fontId="22" fillId="7" borderId="0" xfId="0" applyFont="1" applyFill="1" applyBorder="1"/>
    <xf numFmtId="0" fontId="22" fillId="7" borderId="0" xfId="0" applyFont="1" applyFill="1" applyBorder="1" applyAlignment="1">
      <alignment horizontal="center" vertical="center"/>
    </xf>
    <xf numFmtId="0" fontId="7" fillId="7" borderId="0" xfId="0" applyFont="1" applyFill="1"/>
    <xf numFmtId="49" fontId="10" fillId="7" borderId="15" xfId="0" applyNumberFormat="1" applyFont="1" applyFill="1" applyBorder="1" applyAlignment="1">
      <alignment vertical="top"/>
    </xf>
    <xf numFmtId="0" fontId="42" fillId="7" borderId="15" xfId="0" applyFont="1" applyFill="1" applyBorder="1" applyAlignment="1">
      <alignment horizontal="center" vertical="center"/>
    </xf>
    <xf numFmtId="0" fontId="10" fillId="7" borderId="15" xfId="0" applyFont="1" applyFill="1" applyBorder="1" applyAlignment="1">
      <alignment horizontal="center" vertical="top"/>
    </xf>
    <xf numFmtId="4" fontId="10" fillId="7" borderId="15" xfId="0" applyNumberFormat="1" applyFont="1" applyFill="1" applyBorder="1" applyAlignment="1">
      <alignment horizontal="center" vertical="top"/>
    </xf>
    <xf numFmtId="164" fontId="10" fillId="7" borderId="15" xfId="0" applyNumberFormat="1" applyFont="1" applyFill="1" applyBorder="1" applyAlignment="1">
      <alignment horizontal="center" vertical="top"/>
    </xf>
    <xf numFmtId="164" fontId="10" fillId="7" borderId="15" xfId="0" applyNumberFormat="1" applyFont="1" applyFill="1" applyBorder="1" applyAlignment="1">
      <alignment horizontal="right" vertical="top"/>
    </xf>
    <xf numFmtId="0" fontId="9" fillId="7" borderId="0" xfId="0" applyFont="1" applyFill="1" applyBorder="1"/>
    <xf numFmtId="0" fontId="18" fillId="7" borderId="0" xfId="0" applyFont="1" applyFill="1" applyBorder="1"/>
    <xf numFmtId="49" fontId="43" fillId="7" borderId="9" xfId="0" applyNumberFormat="1" applyFont="1" applyFill="1" applyBorder="1" applyAlignment="1">
      <alignment vertical="top"/>
    </xf>
    <xf numFmtId="0" fontId="13" fillId="7" borderId="9" xfId="0" applyFont="1" applyFill="1" applyBorder="1" applyAlignment="1">
      <alignment horizontal="justify" vertical="top" wrapText="1"/>
    </xf>
    <xf numFmtId="0" fontId="7" fillId="7" borderId="9" xfId="0" applyFont="1" applyFill="1" applyBorder="1" applyAlignment="1">
      <alignment horizontal="center" vertical="top"/>
    </xf>
    <xf numFmtId="4" fontId="7" fillId="7" borderId="9" xfId="0" applyNumberFormat="1" applyFont="1" applyFill="1" applyBorder="1" applyAlignment="1">
      <alignment horizontal="center" vertical="top"/>
    </xf>
    <xf numFmtId="0" fontId="22" fillId="7" borderId="0" xfId="0" applyFont="1" applyFill="1" applyBorder="1" applyAlignment="1">
      <alignment horizontal="center" vertical="top"/>
    </xf>
    <xf numFmtId="0" fontId="7" fillId="7" borderId="16" xfId="0" applyFont="1" applyFill="1" applyBorder="1" applyAlignment="1">
      <alignment horizontal="justify" vertical="top"/>
    </xf>
    <xf numFmtId="0" fontId="7" fillId="7" borderId="16" xfId="0" applyFont="1" applyFill="1" applyBorder="1" applyAlignment="1">
      <alignment horizontal="center" vertical="top"/>
    </xf>
    <xf numFmtId="4" fontId="7" fillId="7" borderId="16" xfId="0" applyNumberFormat="1" applyFont="1" applyFill="1" applyBorder="1" applyAlignment="1">
      <alignment horizontal="center" vertical="top"/>
    </xf>
    <xf numFmtId="0" fontId="7" fillId="7" borderId="9" xfId="0" applyFont="1" applyFill="1" applyBorder="1" applyAlignment="1">
      <alignment horizontal="justify" vertical="top"/>
    </xf>
    <xf numFmtId="0" fontId="26" fillId="7" borderId="0" xfId="0" applyFont="1" applyFill="1" applyBorder="1"/>
    <xf numFmtId="0" fontId="27" fillId="7" borderId="0" xfId="0" applyFont="1" applyFill="1" applyBorder="1" applyAlignment="1"/>
    <xf numFmtId="0" fontId="28" fillId="7" borderId="0" xfId="0" applyFont="1" applyFill="1" applyBorder="1" applyAlignment="1"/>
    <xf numFmtId="49" fontId="10" fillId="7" borderId="5" xfId="0" applyNumberFormat="1" applyFont="1" applyFill="1" applyBorder="1" applyAlignment="1">
      <alignment vertical="top"/>
    </xf>
    <xf numFmtId="0" fontId="42" fillId="7" borderId="6" xfId="0" applyFont="1" applyFill="1" applyBorder="1" applyAlignment="1">
      <alignment horizontal="center" vertical="center"/>
    </xf>
    <xf numFmtId="0" fontId="10" fillId="7" borderId="6" xfId="0" applyFont="1" applyFill="1" applyBorder="1" applyAlignment="1">
      <alignment horizontal="center" vertical="top"/>
    </xf>
    <xf numFmtId="4" fontId="10" fillId="7" borderId="6" xfId="0" applyNumberFormat="1" applyFont="1" applyFill="1" applyBorder="1" applyAlignment="1">
      <alignment horizontal="center" vertical="top"/>
    </xf>
    <xf numFmtId="49" fontId="46" fillId="7" borderId="9" xfId="0" applyNumberFormat="1" applyFont="1" applyFill="1" applyBorder="1" applyAlignment="1">
      <alignment vertical="top"/>
    </xf>
    <xf numFmtId="0" fontId="42" fillId="7" borderId="16" xfId="0" applyFont="1" applyFill="1" applyBorder="1" applyAlignment="1">
      <alignment horizontal="center" vertical="center"/>
    </xf>
    <xf numFmtId="0" fontId="8" fillId="7" borderId="9" xfId="0" applyFont="1" applyFill="1" applyBorder="1" applyAlignment="1">
      <alignment horizontal="center" vertical="top"/>
    </xf>
    <xf numFmtId="164" fontId="8" fillId="7" borderId="9" xfId="0" applyNumberFormat="1" applyFont="1" applyFill="1" applyBorder="1" applyAlignment="1">
      <alignment horizontal="center" vertical="top"/>
    </xf>
    <xf numFmtId="164" fontId="8" fillId="7" borderId="9" xfId="0" applyNumberFormat="1" applyFont="1" applyFill="1" applyBorder="1" applyAlignment="1">
      <alignment horizontal="right" vertical="top"/>
    </xf>
    <xf numFmtId="0" fontId="9" fillId="7" borderId="0" xfId="0" applyFont="1" applyFill="1" applyBorder="1" applyAlignment="1">
      <alignment horizontal="center"/>
    </xf>
    <xf numFmtId="0" fontId="7" fillId="7" borderId="9" xfId="0" applyFont="1" applyFill="1" applyBorder="1" applyAlignment="1">
      <alignment horizontal="justify" vertical="center"/>
    </xf>
    <xf numFmtId="0" fontId="7" fillId="7" borderId="9" xfId="0" applyFont="1" applyFill="1" applyBorder="1" applyAlignment="1">
      <alignment horizontal="justify" vertical="center" wrapText="1"/>
    </xf>
    <xf numFmtId="0" fontId="7" fillId="7" borderId="9" xfId="0" applyFont="1" applyFill="1" applyBorder="1" applyAlignment="1">
      <alignment horizontal="justify" vertical="top" wrapText="1"/>
    </xf>
    <xf numFmtId="0" fontId="7" fillId="7" borderId="9" xfId="0" applyFont="1" applyFill="1" applyBorder="1" applyAlignment="1">
      <alignment horizontal="justify"/>
    </xf>
    <xf numFmtId="0" fontId="42" fillId="7" borderId="16" xfId="0" applyFont="1" applyFill="1" applyBorder="1" applyAlignment="1">
      <alignment horizontal="center" vertical="center" wrapText="1"/>
    </xf>
    <xf numFmtId="0" fontId="0" fillId="7" borderId="9" xfId="0" applyFont="1" applyFill="1" applyBorder="1" applyAlignment="1">
      <alignment horizontal="justify" vertical="center" wrapText="1"/>
    </xf>
    <xf numFmtId="0" fontId="0" fillId="7" borderId="9" xfId="0" applyFont="1" applyFill="1" applyBorder="1" applyAlignment="1">
      <alignment horizontal="center" vertical="top"/>
    </xf>
    <xf numFmtId="2" fontId="0" fillId="7" borderId="9" xfId="0" applyNumberFormat="1" applyFont="1" applyFill="1" applyBorder="1" applyAlignment="1">
      <alignment horizontal="center" vertical="top" wrapText="1"/>
    </xf>
    <xf numFmtId="164" fontId="0" fillId="7" borderId="9" xfId="0" applyNumberFormat="1" applyFont="1" applyFill="1" applyBorder="1" applyAlignment="1">
      <alignment horizontal="center" vertical="top" wrapText="1"/>
    </xf>
    <xf numFmtId="164" fontId="0" fillId="7" borderId="9" xfId="0" applyNumberFormat="1" applyFont="1" applyFill="1" applyBorder="1" applyAlignment="1">
      <alignment horizontal="center" vertical="top"/>
    </xf>
    <xf numFmtId="0" fontId="8" fillId="7" borderId="9" xfId="0" applyFont="1" applyFill="1" applyBorder="1" applyAlignment="1">
      <alignment horizontal="justify" vertical="top"/>
    </xf>
    <xf numFmtId="0" fontId="13" fillId="7" borderId="9" xfId="0" applyFont="1" applyFill="1" applyBorder="1" applyAlignment="1">
      <alignment horizontal="justify" vertical="top"/>
    </xf>
    <xf numFmtId="0" fontId="44" fillId="7" borderId="9" xfId="0" applyFont="1" applyFill="1" applyBorder="1" applyAlignment="1">
      <alignment horizontal="justify" vertical="top"/>
    </xf>
    <xf numFmtId="0" fontId="8" fillId="7" borderId="9" xfId="0" applyFont="1" applyFill="1" applyBorder="1" applyAlignment="1">
      <alignment horizontal="justify" vertical="center" wrapText="1"/>
    </xf>
    <xf numFmtId="0" fontId="1" fillId="7" borderId="9" xfId="0" applyFont="1" applyFill="1" applyBorder="1" applyAlignment="1">
      <alignment horizontal="justify" vertical="center" wrapText="1"/>
    </xf>
    <xf numFmtId="0" fontId="1" fillId="7" borderId="9" xfId="0" applyFont="1" applyFill="1" applyBorder="1" applyAlignment="1">
      <alignment horizontal="center" vertical="center"/>
    </xf>
    <xf numFmtId="4" fontId="1" fillId="7" borderId="9" xfId="0" applyNumberFormat="1" applyFont="1" applyFill="1" applyBorder="1" applyAlignment="1">
      <alignment horizontal="center" vertical="center"/>
    </xf>
    <xf numFmtId="0" fontId="1" fillId="7" borderId="9" xfId="0" applyFont="1" applyFill="1" applyBorder="1" applyAlignment="1">
      <alignment horizontal="justify" vertical="top" wrapText="1"/>
    </xf>
    <xf numFmtId="0" fontId="7" fillId="7" borderId="9" xfId="0" applyFont="1" applyFill="1" applyBorder="1" applyAlignment="1">
      <alignment horizontal="right"/>
    </xf>
    <xf numFmtId="49" fontId="10" fillId="7" borderId="19" xfId="0" applyNumberFormat="1" applyFont="1" applyFill="1" applyBorder="1" applyAlignment="1">
      <alignment vertical="top"/>
    </xf>
    <xf numFmtId="0" fontId="42" fillId="7" borderId="20" xfId="0" applyFont="1" applyFill="1" applyBorder="1" applyAlignment="1">
      <alignment horizontal="center" vertical="center"/>
    </xf>
    <xf numFmtId="0" fontId="10" fillId="7" borderId="20" xfId="0" applyFont="1" applyFill="1" applyBorder="1" applyAlignment="1">
      <alignment horizontal="center" vertical="top"/>
    </xf>
    <xf numFmtId="4" fontId="10" fillId="7" borderId="20" xfId="0" applyNumberFormat="1" applyFont="1" applyFill="1" applyBorder="1" applyAlignment="1">
      <alignment horizontal="center" vertical="top"/>
    </xf>
    <xf numFmtId="0" fontId="47" fillId="7" borderId="9" xfId="0" applyFont="1" applyFill="1" applyBorder="1" applyAlignment="1">
      <alignment horizontal="justify" vertical="top" wrapText="1"/>
    </xf>
    <xf numFmtId="0" fontId="9" fillId="7" borderId="9" xfId="0" applyFont="1" applyFill="1" applyBorder="1" applyAlignment="1">
      <alignment horizontal="justify" vertical="top" wrapText="1"/>
    </xf>
    <xf numFmtId="0" fontId="9" fillId="7" borderId="9" xfId="0" applyFont="1" applyFill="1" applyBorder="1" applyAlignment="1">
      <alignment horizontal="center" vertical="top"/>
    </xf>
    <xf numFmtId="4" fontId="9" fillId="7" borderId="9" xfId="0" applyNumberFormat="1" applyFont="1" applyFill="1" applyBorder="1" applyAlignment="1">
      <alignment horizontal="center" vertical="top"/>
    </xf>
    <xf numFmtId="0" fontId="13" fillId="7" borderId="9" xfId="0" applyFont="1" applyFill="1" applyBorder="1" applyAlignment="1">
      <alignment horizontal="center" vertical="top"/>
    </xf>
    <xf numFmtId="4" fontId="13" fillId="7" borderId="9" xfId="0" applyNumberFormat="1" applyFont="1" applyFill="1" applyBorder="1" applyAlignment="1">
      <alignment horizontal="center" vertical="top"/>
    </xf>
    <xf numFmtId="0" fontId="9" fillId="7" borderId="0" xfId="1" applyFont="1" applyFill="1" applyBorder="1"/>
    <xf numFmtId="0" fontId="7" fillId="7" borderId="0" xfId="1" applyFont="1" applyFill="1" applyBorder="1" applyAlignment="1">
      <alignment horizontal="center" vertical="top"/>
    </xf>
    <xf numFmtId="0" fontId="9" fillId="7" borderId="0" xfId="1" applyFont="1" applyFill="1"/>
    <xf numFmtId="0" fontId="0" fillId="7" borderId="0" xfId="0" applyFill="1" applyBorder="1"/>
    <xf numFmtId="49" fontId="10" fillId="7" borderId="22" xfId="0" applyNumberFormat="1" applyFont="1" applyFill="1" applyBorder="1" applyAlignment="1">
      <alignment vertical="top"/>
    </xf>
    <xf numFmtId="0" fontId="42" fillId="7" borderId="12" xfId="0" applyFont="1" applyFill="1" applyBorder="1" applyAlignment="1">
      <alignment horizontal="center" vertical="center"/>
    </xf>
    <xf numFmtId="0" fontId="10" fillId="7" borderId="12" xfId="0" applyFont="1" applyFill="1" applyBorder="1" applyAlignment="1">
      <alignment horizontal="center" vertical="top"/>
    </xf>
    <xf numFmtId="4" fontId="10" fillId="7" borderId="12" xfId="0" applyNumberFormat="1" applyFont="1" applyFill="1" applyBorder="1" applyAlignment="1">
      <alignment horizontal="center" vertical="top"/>
    </xf>
    <xf numFmtId="164" fontId="45" fillId="7" borderId="17" xfId="0" applyNumberFormat="1" applyFont="1" applyFill="1" applyBorder="1" applyAlignment="1">
      <alignment horizontal="right" vertical="top"/>
    </xf>
    <xf numFmtId="0" fontId="8" fillId="7" borderId="9" xfId="1" applyFont="1" applyFill="1" applyBorder="1" applyAlignment="1">
      <alignment horizontal="center" vertical="center" wrapText="1"/>
    </xf>
    <xf numFmtId="0" fontId="49" fillId="7" borderId="21" xfId="1" applyFont="1" applyFill="1" applyBorder="1" applyAlignment="1">
      <alignment horizontal="center" vertical="center" wrapText="1"/>
    </xf>
    <xf numFmtId="0" fontId="9" fillId="7" borderId="9" xfId="1" applyFont="1" applyFill="1" applyBorder="1" applyAlignment="1">
      <alignment horizontal="center" vertical="top" wrapText="1"/>
    </xf>
    <xf numFmtId="4" fontId="9" fillId="7" borderId="9" xfId="1" applyNumberFormat="1" applyFont="1" applyFill="1" applyBorder="1" applyAlignment="1">
      <alignment horizontal="center" vertical="center" wrapText="1"/>
    </xf>
    <xf numFmtId="0" fontId="7" fillId="7" borderId="9" xfId="1" applyFont="1" applyFill="1" applyBorder="1" applyAlignment="1">
      <alignment horizontal="center" vertical="center" wrapText="1"/>
    </xf>
    <xf numFmtId="0" fontId="49" fillId="7" borderId="9" xfId="1" applyFont="1" applyFill="1" applyBorder="1" applyAlignment="1">
      <alignment horizontal="center" vertical="center" wrapText="1"/>
    </xf>
    <xf numFmtId="49" fontId="8" fillId="7" borderId="9" xfId="1" applyNumberFormat="1" applyFont="1" applyFill="1" applyBorder="1" applyAlignment="1">
      <alignment horizontal="center" vertical="center" wrapText="1"/>
    </xf>
    <xf numFmtId="49" fontId="44" fillId="7" borderId="9" xfId="1" applyNumberFormat="1" applyFont="1" applyFill="1" applyBorder="1" applyAlignment="1">
      <alignment vertical="top"/>
    </xf>
    <xf numFmtId="0" fontId="44" fillId="7" borderId="9" xfId="1" applyFont="1" applyFill="1" applyBorder="1" applyAlignment="1">
      <alignment horizontal="center" vertical="top"/>
    </xf>
    <xf numFmtId="4" fontId="13" fillId="7" borderId="9" xfId="1" applyNumberFormat="1" applyFont="1" applyFill="1" applyBorder="1" applyAlignment="1">
      <alignment horizontal="center" vertical="top"/>
    </xf>
    <xf numFmtId="164" fontId="44" fillId="7" borderId="9" xfId="1" applyNumberFormat="1" applyFont="1" applyFill="1" applyBorder="1" applyAlignment="1">
      <alignment horizontal="center" vertical="top"/>
    </xf>
    <xf numFmtId="49" fontId="13" fillId="7" borderId="9" xfId="1" applyNumberFormat="1" applyFont="1" applyFill="1" applyBorder="1" applyAlignment="1">
      <alignment vertical="top"/>
    </xf>
    <xf numFmtId="0" fontId="13" fillId="7" borderId="9" xfId="1" applyFont="1" applyFill="1" applyBorder="1" applyAlignment="1">
      <alignment horizontal="justify" vertical="top"/>
    </xf>
    <xf numFmtId="0" fontId="13" fillId="7" borderId="9" xfId="1" applyFont="1" applyFill="1" applyBorder="1" applyAlignment="1">
      <alignment horizontal="center" vertical="top"/>
    </xf>
    <xf numFmtId="0" fontId="13" fillId="7" borderId="9" xfId="1" applyFont="1" applyFill="1" applyBorder="1" applyAlignment="1">
      <alignment horizontal="justify" vertical="top" wrapText="1"/>
    </xf>
    <xf numFmtId="164" fontId="13" fillId="7" borderId="9" xfId="1" applyNumberFormat="1" applyFont="1" applyFill="1" applyBorder="1" applyAlignment="1">
      <alignment horizontal="right" vertical="top"/>
    </xf>
    <xf numFmtId="0" fontId="7" fillId="7" borderId="9" xfId="1" applyFont="1" applyFill="1" applyBorder="1" applyAlignment="1">
      <alignment horizontal="right" vertical="center"/>
    </xf>
    <xf numFmtId="4" fontId="45" fillId="7" borderId="9" xfId="1" applyNumberFormat="1" applyFont="1" applyFill="1" applyBorder="1" applyAlignment="1">
      <alignment horizontal="right" vertical="center"/>
    </xf>
    <xf numFmtId="49" fontId="36" fillId="7" borderId="9" xfId="1" applyNumberFormat="1" applyFont="1" applyFill="1" applyBorder="1" applyAlignment="1">
      <alignment vertical="top"/>
    </xf>
    <xf numFmtId="164" fontId="8" fillId="7" borderId="9" xfId="1" applyNumberFormat="1" applyFont="1" applyFill="1" applyBorder="1" applyAlignment="1">
      <alignment horizontal="center" vertical="top"/>
    </xf>
    <xf numFmtId="0" fontId="7" fillId="7" borderId="0" xfId="0" applyFont="1" applyFill="1" applyBorder="1" applyAlignment="1">
      <alignment horizontal="center" vertical="top"/>
    </xf>
    <xf numFmtId="49" fontId="34" fillId="7" borderId="9" xfId="1" applyNumberFormat="1" applyFont="1" applyFill="1" applyBorder="1" applyAlignment="1">
      <alignment vertical="top"/>
    </xf>
    <xf numFmtId="0" fontId="49" fillId="7" borderId="9" xfId="1" applyFont="1" applyFill="1" applyBorder="1" applyAlignment="1">
      <alignment horizontal="center" vertical="center"/>
    </xf>
    <xf numFmtId="0" fontId="13" fillId="7" borderId="9" xfId="1" applyFont="1" applyFill="1" applyBorder="1" applyAlignment="1">
      <alignment horizontal="center" vertical="center"/>
    </xf>
    <xf numFmtId="0" fontId="44" fillId="7" borderId="9" xfId="1" applyFont="1" applyFill="1" applyBorder="1" applyAlignment="1">
      <alignment horizontal="center" vertical="center"/>
    </xf>
    <xf numFmtId="4" fontId="8" fillId="7" borderId="9" xfId="0" applyNumberFormat="1" applyFont="1" applyFill="1" applyBorder="1" applyAlignment="1">
      <alignment horizontal="center" vertical="top"/>
    </xf>
    <xf numFmtId="164" fontId="13" fillId="7" borderId="21" xfId="1" applyNumberFormat="1" applyFont="1" applyFill="1" applyBorder="1" applyAlignment="1">
      <alignment horizontal="center" vertical="top"/>
    </xf>
    <xf numFmtId="164" fontId="7" fillId="7" borderId="21" xfId="0" applyNumberFormat="1" applyFont="1" applyFill="1" applyBorder="1" applyAlignment="1">
      <alignment horizontal="right" vertical="top"/>
    </xf>
    <xf numFmtId="49" fontId="50" fillId="7" borderId="9" xfId="0" applyNumberFormat="1" applyFont="1" applyFill="1" applyBorder="1" applyAlignment="1">
      <alignment vertical="top"/>
    </xf>
    <xf numFmtId="0" fontId="9" fillId="7" borderId="9" xfId="0" applyFont="1" applyFill="1" applyBorder="1" applyAlignment="1">
      <alignment horizontal="left" vertical="top"/>
    </xf>
    <xf numFmtId="0" fontId="31" fillId="7" borderId="9" xfId="0" applyFont="1" applyFill="1" applyBorder="1" applyAlignment="1">
      <alignment horizontal="center" vertical="top" wrapText="1"/>
    </xf>
    <xf numFmtId="0" fontId="51" fillId="7" borderId="9" xfId="0" applyFont="1" applyFill="1" applyBorder="1" applyAlignment="1">
      <alignment vertical="top"/>
    </xf>
    <xf numFmtId="2" fontId="9" fillId="7" borderId="9" xfId="0" applyNumberFormat="1" applyFont="1" applyFill="1" applyBorder="1" applyAlignment="1">
      <alignment horizontal="center" vertical="top"/>
    </xf>
    <xf numFmtId="4" fontId="1" fillId="7" borderId="9" xfId="0" applyNumberFormat="1" applyFont="1" applyFill="1" applyBorder="1" applyAlignment="1">
      <alignment horizontal="center" vertical="center" wrapText="1"/>
    </xf>
    <xf numFmtId="49" fontId="7" fillId="7" borderId="9" xfId="0" applyNumberFormat="1" applyFont="1" applyFill="1" applyBorder="1" applyAlignment="1">
      <alignment vertical="top"/>
    </xf>
    <xf numFmtId="2" fontId="7" fillId="7" borderId="9" xfId="0" applyNumberFormat="1" applyFont="1" applyFill="1" applyBorder="1" applyAlignment="1">
      <alignment horizontal="center" vertical="top"/>
    </xf>
    <xf numFmtId="0" fontId="1" fillId="7" borderId="9" xfId="1" applyFont="1" applyFill="1" applyBorder="1" applyAlignment="1">
      <alignment horizontal="center" vertical="top"/>
    </xf>
    <xf numFmtId="4" fontId="1" fillId="7" borderId="9" xfId="1" applyNumberFormat="1" applyFont="1" applyFill="1" applyBorder="1" applyAlignment="1">
      <alignment horizontal="center" vertical="top"/>
    </xf>
    <xf numFmtId="164" fontId="1" fillId="7" borderId="9" xfId="1" applyNumberFormat="1" applyFont="1" applyFill="1" applyBorder="1" applyAlignment="1">
      <alignment horizontal="center" vertical="top"/>
    </xf>
    <xf numFmtId="49" fontId="36" fillId="7" borderId="14" xfId="0" applyNumberFormat="1" applyFont="1" applyFill="1" applyBorder="1" applyAlignment="1">
      <alignment vertical="top"/>
    </xf>
    <xf numFmtId="0" fontId="31" fillId="7" borderId="14" xfId="0" applyFont="1" applyFill="1" applyBorder="1" applyAlignment="1">
      <alignment horizontal="center" vertical="center"/>
    </xf>
    <xf numFmtId="0" fontId="6" fillId="7" borderId="14" xfId="0" applyFont="1" applyFill="1" applyBorder="1" applyAlignment="1">
      <alignment horizontal="center" vertical="top"/>
    </xf>
    <xf numFmtId="4" fontId="8" fillId="7" borderId="14" xfId="0" applyNumberFormat="1" applyFont="1" applyFill="1" applyBorder="1" applyAlignment="1">
      <alignment horizontal="center" vertical="top"/>
    </xf>
    <xf numFmtId="164" fontId="10" fillId="7" borderId="14" xfId="0" applyNumberFormat="1" applyFont="1" applyFill="1" applyBorder="1" applyAlignment="1">
      <alignment horizontal="center" vertical="top"/>
    </xf>
    <xf numFmtId="164" fontId="10" fillId="7" borderId="14" xfId="0" applyNumberFormat="1" applyFont="1" applyFill="1" applyBorder="1" applyAlignment="1">
      <alignment horizontal="right" vertical="top"/>
    </xf>
    <xf numFmtId="49" fontId="37" fillId="7" borderId="9" xfId="0" applyNumberFormat="1" applyFont="1" applyFill="1" applyBorder="1" applyAlignment="1">
      <alignment vertical="top"/>
    </xf>
    <xf numFmtId="164" fontId="10" fillId="7" borderId="9" xfId="0" applyNumberFormat="1" applyFont="1" applyFill="1" applyBorder="1" applyAlignment="1">
      <alignment horizontal="center" vertical="top"/>
    </xf>
    <xf numFmtId="164" fontId="10" fillId="7" borderId="9" xfId="0" applyNumberFormat="1" applyFont="1" applyFill="1" applyBorder="1" applyAlignment="1">
      <alignment horizontal="right" vertical="top"/>
    </xf>
    <xf numFmtId="0" fontId="37" fillId="7" borderId="0" xfId="0" applyFont="1" applyFill="1"/>
    <xf numFmtId="4" fontId="7" fillId="7" borderId="0" xfId="0" applyNumberFormat="1" applyFont="1" applyFill="1"/>
    <xf numFmtId="0" fontId="40" fillId="0" borderId="0" xfId="1" applyFont="1" applyBorder="1" applyAlignment="1">
      <alignment horizontal="center" vertical="center"/>
    </xf>
    <xf numFmtId="0" fontId="2" fillId="0" borderId="0" xfId="1" applyFont="1" applyBorder="1" applyAlignment="1">
      <alignment horizontal="center" vertical="center" wrapText="1"/>
    </xf>
    <xf numFmtId="0" fontId="30" fillId="0" borderId="0" xfId="1" applyFont="1" applyBorder="1" applyAlignment="1">
      <alignment horizontal="center" vertical="center" wrapText="1"/>
    </xf>
    <xf numFmtId="0" fontId="39" fillId="0" borderId="0" xfId="1" applyNumberFormat="1" applyFont="1" applyBorder="1" applyAlignment="1">
      <alignment horizontal="center" vertical="top"/>
    </xf>
    <xf numFmtId="0" fontId="4" fillId="0" borderId="0" xfId="1" applyFont="1" applyBorder="1" applyAlignment="1">
      <alignment horizontal="center" wrapText="1"/>
    </xf>
    <xf numFmtId="0" fontId="4" fillId="0" borderId="0" xfId="1" applyFont="1" applyBorder="1" applyAlignment="1">
      <alignment horizontal="center" vertical="center"/>
    </xf>
    <xf numFmtId="164" fontId="45" fillId="7" borderId="17" xfId="0" applyNumberFormat="1" applyFont="1" applyFill="1" applyBorder="1" applyAlignment="1">
      <alignment horizontal="right" vertical="top"/>
    </xf>
    <xf numFmtId="164" fontId="45" fillId="7" borderId="18" xfId="0" applyNumberFormat="1" applyFont="1" applyFill="1" applyBorder="1" applyAlignment="1">
      <alignment horizontal="right" vertical="top"/>
    </xf>
    <xf numFmtId="164" fontId="45" fillId="7" borderId="23" xfId="0" applyNumberFormat="1" applyFont="1" applyFill="1" applyBorder="1" applyAlignment="1">
      <alignment horizontal="right" vertical="top"/>
    </xf>
    <xf numFmtId="164" fontId="45" fillId="7" borderId="10" xfId="0" applyNumberFormat="1" applyFont="1" applyFill="1" applyBorder="1" applyAlignment="1">
      <alignment horizontal="right" vertical="top"/>
    </xf>
    <xf numFmtId="49" fontId="14" fillId="7" borderId="12" xfId="0" applyNumberFormat="1" applyFont="1" applyFill="1" applyBorder="1" applyAlignment="1">
      <alignment horizontal="left" vertical="center" wrapText="1"/>
    </xf>
    <xf numFmtId="0" fontId="41" fillId="7" borderId="4" xfId="0" applyFont="1" applyFill="1" applyBorder="1" applyAlignment="1">
      <alignment horizontal="center" vertical="center"/>
    </xf>
    <xf numFmtId="0" fontId="41" fillId="7" borderId="7" xfId="0" applyFont="1" applyFill="1" applyBorder="1" applyAlignment="1">
      <alignment horizontal="center" vertical="center"/>
    </xf>
    <xf numFmtId="0" fontId="32" fillId="7" borderId="0" xfId="0" applyFont="1" applyFill="1" applyAlignment="1">
      <alignment horizontal="center" vertical="center"/>
    </xf>
    <xf numFmtId="0" fontId="32" fillId="7" borderId="1" xfId="0" applyFont="1" applyFill="1" applyBorder="1" applyAlignment="1">
      <alignment horizontal="center" vertical="center"/>
    </xf>
    <xf numFmtId="0" fontId="38" fillId="7" borderId="3" xfId="0" applyFont="1" applyFill="1" applyBorder="1" applyAlignment="1">
      <alignment horizontal="center" vertical="center"/>
    </xf>
    <xf numFmtId="0" fontId="38" fillId="7" borderId="10" xfId="0" applyFont="1" applyFill="1" applyBorder="1" applyAlignment="1">
      <alignment horizontal="center" vertical="center"/>
    </xf>
    <xf numFmtId="0" fontId="29" fillId="7" borderId="0" xfId="0" applyFont="1" applyFill="1" applyAlignment="1">
      <alignment horizontal="center"/>
    </xf>
    <xf numFmtId="0" fontId="29" fillId="7" borderId="1" xfId="0" applyFont="1" applyFill="1" applyBorder="1" applyAlignment="1">
      <alignment horizontal="center"/>
    </xf>
    <xf numFmtId="0" fontId="29" fillId="7" borderId="0" xfId="0" applyFont="1" applyFill="1" applyAlignment="1">
      <alignment horizontal="center" vertical="top"/>
    </xf>
    <xf numFmtId="0" fontId="29" fillId="7" borderId="1" xfId="0" applyFont="1" applyFill="1" applyBorder="1" applyAlignment="1">
      <alignment horizontal="center" vertical="top"/>
    </xf>
  </cellXfs>
  <cellStyles count="5">
    <cellStyle name="Normal" xfId="0" builtinId="0"/>
    <cellStyle name="Normal 2" xfId="1"/>
    <cellStyle name="Normal 3" xfId="2"/>
    <cellStyle name="Normal 4" xfId="4"/>
    <cellStyle name="Normal 5" xfId="3"/>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FF00"/>
      <color rgb="FF808000"/>
      <color rgb="FF948B54"/>
      <color rgb="FF00FF00"/>
      <color rgb="FF9999FF"/>
      <color rgb="FF0000BC"/>
      <color rgb="FF000012"/>
      <color rgb="FF2F1FA7"/>
      <color rgb="FFEFF1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384769</xdr:colOff>
      <xdr:row>38</xdr:row>
      <xdr:rowOff>112633</xdr:rowOff>
    </xdr:from>
    <xdr:to>
      <xdr:col>9</xdr:col>
      <xdr:colOff>263674</xdr:colOff>
      <xdr:row>47</xdr:row>
      <xdr:rowOff>59308</xdr:rowOff>
    </xdr:to>
    <xdr:sp macro="" textlink="">
      <xdr:nvSpPr>
        <xdr:cNvPr id="9" name="8 Rectángulo"/>
        <xdr:cNvSpPr/>
      </xdr:nvSpPr>
      <xdr:spPr>
        <a:xfrm>
          <a:off x="1032469" y="6589633"/>
          <a:ext cx="5060505" cy="1404000"/>
        </a:xfrm>
        <a:prstGeom prst="rect">
          <a:avLst/>
        </a:prstGeom>
        <a:noFill/>
        <a:ln>
          <a:solidFill>
            <a:srgbClr val="425284"/>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MX" sz="1100"/>
        </a:p>
      </xdr:txBody>
    </xdr:sp>
    <xdr:clientData/>
  </xdr:twoCellAnchor>
  <xdr:twoCellAnchor>
    <xdr:from>
      <xdr:col>0</xdr:col>
      <xdr:colOff>263525</xdr:colOff>
      <xdr:row>2</xdr:row>
      <xdr:rowOff>34022</xdr:rowOff>
    </xdr:from>
    <xdr:to>
      <xdr:col>0</xdr:col>
      <xdr:colOff>407525</xdr:colOff>
      <xdr:row>51</xdr:row>
      <xdr:rowOff>25022</xdr:rowOff>
    </xdr:to>
    <xdr:sp macro="" textlink="">
      <xdr:nvSpPr>
        <xdr:cNvPr id="10" name="9 Rectángulo"/>
        <xdr:cNvSpPr/>
      </xdr:nvSpPr>
      <xdr:spPr>
        <a:xfrm>
          <a:off x="263525" y="360593"/>
          <a:ext cx="144000" cy="7992000"/>
        </a:xfrm>
        <a:prstGeom prst="rect">
          <a:avLst/>
        </a:prstGeom>
        <a:solidFill>
          <a:srgbClr val="425284"/>
        </a:solidFill>
        <a:ln>
          <a:solidFill>
            <a:srgbClr val="425284"/>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MX"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866775</xdr:colOff>
      <xdr:row>379</xdr:row>
      <xdr:rowOff>0</xdr:rowOff>
    </xdr:from>
    <xdr:to>
      <xdr:col>1</xdr:col>
      <xdr:colOff>868335</xdr:colOff>
      <xdr:row>391</xdr:row>
      <xdr:rowOff>87842</xdr:rowOff>
    </xdr:to>
    <xdr:pic>
      <xdr:nvPicPr>
        <xdr:cNvPr id="5" name="4 Imagen" descr="LOGO LATINOAMERICANA DE INGENIERIA.jpg"/>
        <xdr:cNvPicPr>
          <a:picLocks noChangeAspect="1"/>
        </xdr:cNvPicPr>
      </xdr:nvPicPr>
      <xdr:blipFill>
        <a:blip xmlns:r="http://schemas.openxmlformats.org/officeDocument/2006/relationships" r:embed="rId1" cstate="print"/>
        <a:stretch>
          <a:fillRect/>
        </a:stretch>
      </xdr:blipFill>
      <xdr:spPr>
        <a:xfrm>
          <a:off x="1647825" y="32301"/>
          <a:ext cx="1560" cy="1128453"/>
        </a:xfrm>
        <a:prstGeom prst="rect">
          <a:avLst/>
        </a:prstGeom>
      </xdr:spPr>
    </xdr:pic>
    <xdr:clientData/>
  </xdr:twoCellAnchor>
  <xdr:twoCellAnchor editAs="oneCell">
    <xdr:from>
      <xdr:col>1</xdr:col>
      <xdr:colOff>866775</xdr:colOff>
      <xdr:row>379</xdr:row>
      <xdr:rowOff>0</xdr:rowOff>
    </xdr:from>
    <xdr:to>
      <xdr:col>1</xdr:col>
      <xdr:colOff>868335</xdr:colOff>
      <xdr:row>390</xdr:row>
      <xdr:rowOff>131314</xdr:rowOff>
    </xdr:to>
    <xdr:pic>
      <xdr:nvPicPr>
        <xdr:cNvPr id="11" name="10 Imagen" descr="LOGO LATINOAMERICANA DE INGENIERIA.jpg"/>
        <xdr:cNvPicPr>
          <a:picLocks noChangeAspect="1"/>
        </xdr:cNvPicPr>
      </xdr:nvPicPr>
      <xdr:blipFill>
        <a:blip xmlns:r="http://schemas.openxmlformats.org/officeDocument/2006/relationships" r:embed="rId1" cstate="print"/>
        <a:stretch>
          <a:fillRect/>
        </a:stretch>
      </xdr:blipFill>
      <xdr:spPr>
        <a:xfrm>
          <a:off x="1781175" y="30803850"/>
          <a:ext cx="1560" cy="2395278"/>
        </a:xfrm>
        <a:prstGeom prst="rect">
          <a:avLst/>
        </a:prstGeom>
      </xdr:spPr>
    </xdr:pic>
    <xdr:clientData/>
  </xdr:twoCellAnchor>
  <xdr:twoCellAnchor editAs="oneCell">
    <xdr:from>
      <xdr:col>1</xdr:col>
      <xdr:colOff>866775</xdr:colOff>
      <xdr:row>379</xdr:row>
      <xdr:rowOff>0</xdr:rowOff>
    </xdr:from>
    <xdr:to>
      <xdr:col>1</xdr:col>
      <xdr:colOff>868335</xdr:colOff>
      <xdr:row>389</xdr:row>
      <xdr:rowOff>169409</xdr:rowOff>
    </xdr:to>
    <xdr:pic>
      <xdr:nvPicPr>
        <xdr:cNvPr id="20" name="19 Imagen" descr="LOGO LATINOAMERICANA DE INGENIERIA.jpg"/>
        <xdr:cNvPicPr>
          <a:picLocks noChangeAspect="1"/>
        </xdr:cNvPicPr>
      </xdr:nvPicPr>
      <xdr:blipFill>
        <a:blip xmlns:r="http://schemas.openxmlformats.org/officeDocument/2006/relationships" r:embed="rId1" cstate="print"/>
        <a:stretch>
          <a:fillRect/>
        </a:stretch>
      </xdr:blipFill>
      <xdr:spPr>
        <a:xfrm>
          <a:off x="1781175" y="32327850"/>
          <a:ext cx="1560" cy="2242878"/>
        </a:xfrm>
        <a:prstGeom prst="rect">
          <a:avLst/>
        </a:prstGeom>
      </xdr:spPr>
    </xdr:pic>
    <xdr:clientData/>
  </xdr:twoCellAnchor>
  <xdr:twoCellAnchor editAs="oneCell">
    <xdr:from>
      <xdr:col>1</xdr:col>
      <xdr:colOff>866775</xdr:colOff>
      <xdr:row>379</xdr:row>
      <xdr:rowOff>0</xdr:rowOff>
    </xdr:from>
    <xdr:to>
      <xdr:col>1</xdr:col>
      <xdr:colOff>868335</xdr:colOff>
      <xdr:row>389</xdr:row>
      <xdr:rowOff>169412</xdr:rowOff>
    </xdr:to>
    <xdr:pic>
      <xdr:nvPicPr>
        <xdr:cNvPr id="21" name="20 Imagen" descr="LOGO LATINOAMERICANA DE INGENIERIA.jpg"/>
        <xdr:cNvPicPr>
          <a:picLocks noChangeAspect="1"/>
        </xdr:cNvPicPr>
      </xdr:nvPicPr>
      <xdr:blipFill>
        <a:blip xmlns:r="http://schemas.openxmlformats.org/officeDocument/2006/relationships" r:embed="rId1" cstate="print"/>
        <a:stretch>
          <a:fillRect/>
        </a:stretch>
      </xdr:blipFill>
      <xdr:spPr>
        <a:xfrm>
          <a:off x="1781175" y="33699450"/>
          <a:ext cx="1560" cy="2090478"/>
        </a:xfrm>
        <a:prstGeom prst="rect">
          <a:avLst/>
        </a:prstGeom>
      </xdr:spPr>
    </xdr:pic>
    <xdr:clientData/>
  </xdr:twoCellAnchor>
  <xdr:twoCellAnchor editAs="oneCell">
    <xdr:from>
      <xdr:col>1</xdr:col>
      <xdr:colOff>866775</xdr:colOff>
      <xdr:row>379</xdr:row>
      <xdr:rowOff>0</xdr:rowOff>
    </xdr:from>
    <xdr:to>
      <xdr:col>1</xdr:col>
      <xdr:colOff>868335</xdr:colOff>
      <xdr:row>389</xdr:row>
      <xdr:rowOff>177205</xdr:rowOff>
    </xdr:to>
    <xdr:pic>
      <xdr:nvPicPr>
        <xdr:cNvPr id="22" name="21 Imagen" descr="LOGO LATINOAMERICANA DE INGENIERIA.jpg"/>
        <xdr:cNvPicPr>
          <a:picLocks noChangeAspect="1"/>
        </xdr:cNvPicPr>
      </xdr:nvPicPr>
      <xdr:blipFill>
        <a:blip xmlns:r="http://schemas.openxmlformats.org/officeDocument/2006/relationships" r:embed="rId1" cstate="print"/>
        <a:stretch>
          <a:fillRect/>
        </a:stretch>
      </xdr:blipFill>
      <xdr:spPr>
        <a:xfrm>
          <a:off x="1781175" y="34918650"/>
          <a:ext cx="1560" cy="2090478"/>
        </a:xfrm>
        <a:prstGeom prst="rect">
          <a:avLst/>
        </a:prstGeom>
      </xdr:spPr>
    </xdr:pic>
    <xdr:clientData/>
  </xdr:twoCellAnchor>
  <xdr:twoCellAnchor editAs="oneCell">
    <xdr:from>
      <xdr:col>1</xdr:col>
      <xdr:colOff>866775</xdr:colOff>
      <xdr:row>379</xdr:row>
      <xdr:rowOff>0</xdr:rowOff>
    </xdr:from>
    <xdr:to>
      <xdr:col>1</xdr:col>
      <xdr:colOff>868335</xdr:colOff>
      <xdr:row>389</xdr:row>
      <xdr:rowOff>187595</xdr:rowOff>
    </xdr:to>
    <xdr:pic>
      <xdr:nvPicPr>
        <xdr:cNvPr id="25" name="24 Imagen" descr="LOGO LATINOAMERICANA DE INGENIERIA.jpg"/>
        <xdr:cNvPicPr>
          <a:picLocks noChangeAspect="1"/>
        </xdr:cNvPicPr>
      </xdr:nvPicPr>
      <xdr:blipFill>
        <a:blip xmlns:r="http://schemas.openxmlformats.org/officeDocument/2006/relationships" r:embed="rId1" cstate="print"/>
        <a:stretch>
          <a:fillRect/>
        </a:stretch>
      </xdr:blipFill>
      <xdr:spPr>
        <a:xfrm>
          <a:off x="1781175" y="34918650"/>
          <a:ext cx="1560" cy="2090478"/>
        </a:xfrm>
        <a:prstGeom prst="rect">
          <a:avLst/>
        </a:prstGeom>
      </xdr:spPr>
    </xdr:pic>
    <xdr:clientData/>
  </xdr:twoCellAnchor>
  <xdr:twoCellAnchor editAs="oneCell">
    <xdr:from>
      <xdr:col>1</xdr:col>
      <xdr:colOff>866775</xdr:colOff>
      <xdr:row>379</xdr:row>
      <xdr:rowOff>0</xdr:rowOff>
    </xdr:from>
    <xdr:to>
      <xdr:col>1</xdr:col>
      <xdr:colOff>868335</xdr:colOff>
      <xdr:row>491</xdr:row>
      <xdr:rowOff>104371</xdr:rowOff>
    </xdr:to>
    <xdr:pic>
      <xdr:nvPicPr>
        <xdr:cNvPr id="26" name="25 Imagen" descr="LOGO LATINOAMERICANA DE INGENIERIA.jpg"/>
        <xdr:cNvPicPr>
          <a:picLocks noChangeAspect="1"/>
        </xdr:cNvPicPr>
      </xdr:nvPicPr>
      <xdr:blipFill>
        <a:blip xmlns:r="http://schemas.openxmlformats.org/officeDocument/2006/relationships" r:embed="rId1" cstate="print"/>
        <a:stretch>
          <a:fillRect/>
        </a:stretch>
      </xdr:blipFill>
      <xdr:spPr>
        <a:xfrm>
          <a:off x="1781175" y="36137850"/>
          <a:ext cx="1560" cy="2090478"/>
        </a:xfrm>
        <a:prstGeom prst="rect">
          <a:avLst/>
        </a:prstGeom>
      </xdr:spPr>
    </xdr:pic>
    <xdr:clientData/>
  </xdr:twoCellAnchor>
  <xdr:twoCellAnchor editAs="oneCell">
    <xdr:from>
      <xdr:col>1</xdr:col>
      <xdr:colOff>866775</xdr:colOff>
      <xdr:row>379</xdr:row>
      <xdr:rowOff>0</xdr:rowOff>
    </xdr:from>
    <xdr:to>
      <xdr:col>1</xdr:col>
      <xdr:colOff>868335</xdr:colOff>
      <xdr:row>394</xdr:row>
      <xdr:rowOff>106199</xdr:rowOff>
    </xdr:to>
    <xdr:pic>
      <xdr:nvPicPr>
        <xdr:cNvPr id="27" name="26 Imagen" descr="LOGO LATINOAMERICANA DE INGENIERIA.jpg"/>
        <xdr:cNvPicPr>
          <a:picLocks noChangeAspect="1"/>
        </xdr:cNvPicPr>
      </xdr:nvPicPr>
      <xdr:blipFill>
        <a:blip xmlns:r="http://schemas.openxmlformats.org/officeDocument/2006/relationships" r:embed="rId1" cstate="print"/>
        <a:stretch>
          <a:fillRect/>
        </a:stretch>
      </xdr:blipFill>
      <xdr:spPr>
        <a:xfrm>
          <a:off x="1781175" y="37357050"/>
          <a:ext cx="1560" cy="2090478"/>
        </a:xfrm>
        <a:prstGeom prst="rect">
          <a:avLst/>
        </a:prstGeom>
      </xdr:spPr>
    </xdr:pic>
    <xdr:clientData/>
  </xdr:twoCellAnchor>
  <xdr:twoCellAnchor editAs="oneCell">
    <xdr:from>
      <xdr:col>1</xdr:col>
      <xdr:colOff>866775</xdr:colOff>
      <xdr:row>379</xdr:row>
      <xdr:rowOff>0</xdr:rowOff>
    </xdr:from>
    <xdr:to>
      <xdr:col>1</xdr:col>
      <xdr:colOff>868335</xdr:colOff>
      <xdr:row>394</xdr:row>
      <xdr:rowOff>106199</xdr:rowOff>
    </xdr:to>
    <xdr:pic>
      <xdr:nvPicPr>
        <xdr:cNvPr id="28" name="27 Imagen" descr="LOGO LATINOAMERICANA DE INGENIERIA.jpg"/>
        <xdr:cNvPicPr>
          <a:picLocks noChangeAspect="1"/>
        </xdr:cNvPicPr>
      </xdr:nvPicPr>
      <xdr:blipFill>
        <a:blip xmlns:r="http://schemas.openxmlformats.org/officeDocument/2006/relationships" r:embed="rId1" cstate="print"/>
        <a:stretch>
          <a:fillRect/>
        </a:stretch>
      </xdr:blipFill>
      <xdr:spPr>
        <a:xfrm>
          <a:off x="1781175" y="41538525"/>
          <a:ext cx="1560" cy="2090478"/>
        </a:xfrm>
        <a:prstGeom prst="rect">
          <a:avLst/>
        </a:prstGeom>
      </xdr:spPr>
    </xdr:pic>
    <xdr:clientData/>
  </xdr:twoCellAnchor>
  <xdr:twoCellAnchor editAs="oneCell">
    <xdr:from>
      <xdr:col>1</xdr:col>
      <xdr:colOff>866775</xdr:colOff>
      <xdr:row>379</xdr:row>
      <xdr:rowOff>0</xdr:rowOff>
    </xdr:from>
    <xdr:to>
      <xdr:col>1</xdr:col>
      <xdr:colOff>868335</xdr:colOff>
      <xdr:row>429</xdr:row>
      <xdr:rowOff>57364</xdr:rowOff>
    </xdr:to>
    <xdr:pic>
      <xdr:nvPicPr>
        <xdr:cNvPr id="29" name="28 Imagen" descr="LOGO LATINOAMERICANA DE INGENIERIA.jpg"/>
        <xdr:cNvPicPr>
          <a:picLocks noChangeAspect="1"/>
        </xdr:cNvPicPr>
      </xdr:nvPicPr>
      <xdr:blipFill>
        <a:blip xmlns:r="http://schemas.openxmlformats.org/officeDocument/2006/relationships" r:embed="rId1" cstate="print"/>
        <a:stretch>
          <a:fillRect/>
        </a:stretch>
      </xdr:blipFill>
      <xdr:spPr>
        <a:xfrm>
          <a:off x="1781175" y="42605325"/>
          <a:ext cx="1560" cy="2090478"/>
        </a:xfrm>
        <a:prstGeom prst="rect">
          <a:avLst/>
        </a:prstGeom>
      </xdr:spPr>
    </xdr:pic>
    <xdr:clientData/>
  </xdr:twoCellAnchor>
  <xdr:twoCellAnchor editAs="oneCell">
    <xdr:from>
      <xdr:col>1</xdr:col>
      <xdr:colOff>866775</xdr:colOff>
      <xdr:row>379</xdr:row>
      <xdr:rowOff>0</xdr:rowOff>
    </xdr:from>
    <xdr:to>
      <xdr:col>1</xdr:col>
      <xdr:colOff>868335</xdr:colOff>
      <xdr:row>419</xdr:row>
      <xdr:rowOff>134732</xdr:rowOff>
    </xdr:to>
    <xdr:pic>
      <xdr:nvPicPr>
        <xdr:cNvPr id="23" name="22 Imagen" descr="LOGO LATINOAMERICANA DE INGENIERIA.jpg"/>
        <xdr:cNvPicPr>
          <a:picLocks noChangeAspect="1"/>
        </xdr:cNvPicPr>
      </xdr:nvPicPr>
      <xdr:blipFill>
        <a:blip xmlns:r="http://schemas.openxmlformats.org/officeDocument/2006/relationships" r:embed="rId1" cstate="print"/>
        <a:stretch>
          <a:fillRect/>
        </a:stretch>
      </xdr:blipFill>
      <xdr:spPr>
        <a:xfrm>
          <a:off x="1781175" y="41081325"/>
          <a:ext cx="1560" cy="2090478"/>
        </a:xfrm>
        <a:prstGeom prst="rect">
          <a:avLst/>
        </a:prstGeom>
      </xdr:spPr>
    </xdr:pic>
    <xdr:clientData/>
  </xdr:twoCellAnchor>
  <xdr:twoCellAnchor editAs="oneCell">
    <xdr:from>
      <xdr:col>1</xdr:col>
      <xdr:colOff>866775</xdr:colOff>
      <xdr:row>379</xdr:row>
      <xdr:rowOff>0</xdr:rowOff>
    </xdr:from>
    <xdr:to>
      <xdr:col>1</xdr:col>
      <xdr:colOff>868335</xdr:colOff>
      <xdr:row>419</xdr:row>
      <xdr:rowOff>134732</xdr:rowOff>
    </xdr:to>
    <xdr:pic>
      <xdr:nvPicPr>
        <xdr:cNvPr id="24" name="23 Imagen" descr="LOGO LATINOAMERICANA DE INGENIERIA.jpg"/>
        <xdr:cNvPicPr>
          <a:picLocks noChangeAspect="1"/>
        </xdr:cNvPicPr>
      </xdr:nvPicPr>
      <xdr:blipFill>
        <a:blip xmlns:r="http://schemas.openxmlformats.org/officeDocument/2006/relationships" r:embed="rId1" cstate="print"/>
        <a:stretch>
          <a:fillRect/>
        </a:stretch>
      </xdr:blipFill>
      <xdr:spPr>
        <a:xfrm>
          <a:off x="1781175" y="41081325"/>
          <a:ext cx="1560" cy="2090478"/>
        </a:xfrm>
        <a:prstGeom prst="rect">
          <a:avLst/>
        </a:prstGeom>
      </xdr:spPr>
    </xdr:pic>
    <xdr:clientData/>
  </xdr:twoCellAnchor>
  <xdr:twoCellAnchor editAs="oneCell">
    <xdr:from>
      <xdr:col>1</xdr:col>
      <xdr:colOff>866775</xdr:colOff>
      <xdr:row>379</xdr:row>
      <xdr:rowOff>0</xdr:rowOff>
    </xdr:from>
    <xdr:to>
      <xdr:col>1</xdr:col>
      <xdr:colOff>868335</xdr:colOff>
      <xdr:row>390</xdr:row>
      <xdr:rowOff>150362</xdr:rowOff>
    </xdr:to>
    <xdr:pic>
      <xdr:nvPicPr>
        <xdr:cNvPr id="30" name="29 Imagen" descr="LOGO LATINOAMERICANA DE INGENIERIA.jpg"/>
        <xdr:cNvPicPr>
          <a:picLocks noChangeAspect="1"/>
        </xdr:cNvPicPr>
      </xdr:nvPicPr>
      <xdr:blipFill>
        <a:blip xmlns:r="http://schemas.openxmlformats.org/officeDocument/2006/relationships" r:embed="rId1" cstate="print"/>
        <a:stretch>
          <a:fillRect/>
        </a:stretch>
      </xdr:blipFill>
      <xdr:spPr>
        <a:xfrm>
          <a:off x="1781175" y="39557325"/>
          <a:ext cx="1560" cy="2090478"/>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15.bin"/><Relationship Id="rId3" Type="http://schemas.openxmlformats.org/officeDocument/2006/relationships/printerSettings" Target="../printerSettings/printerSettings10.bin"/><Relationship Id="rId7" Type="http://schemas.openxmlformats.org/officeDocument/2006/relationships/printerSettings" Target="../printerSettings/printerSettings14.bin"/><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 Id="rId6" Type="http://schemas.openxmlformats.org/officeDocument/2006/relationships/printerSettings" Target="../printerSettings/printerSettings13.bin"/><Relationship Id="rId11" Type="http://schemas.openxmlformats.org/officeDocument/2006/relationships/drawing" Target="../drawings/drawing2.xml"/><Relationship Id="rId5" Type="http://schemas.openxmlformats.org/officeDocument/2006/relationships/printerSettings" Target="../printerSettings/printerSettings12.bin"/><Relationship Id="rId10" Type="http://schemas.openxmlformats.org/officeDocument/2006/relationships/printerSettings" Target="../printerSettings/printerSettings17.bin"/><Relationship Id="rId4" Type="http://schemas.openxmlformats.org/officeDocument/2006/relationships/printerSettings" Target="../printerSettings/printerSettings11.bin"/><Relationship Id="rId9" Type="http://schemas.openxmlformats.org/officeDocument/2006/relationships/printerSettings" Target="../printerSettings/printerSettings16.bin"/></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25.bin"/><Relationship Id="rId3" Type="http://schemas.openxmlformats.org/officeDocument/2006/relationships/printerSettings" Target="../printerSettings/printerSettings20.bin"/><Relationship Id="rId7" Type="http://schemas.openxmlformats.org/officeDocument/2006/relationships/printerSettings" Target="../printerSettings/printerSettings24.bin"/><Relationship Id="rId2" Type="http://schemas.openxmlformats.org/officeDocument/2006/relationships/printerSettings" Target="../printerSettings/printerSettings19.bin"/><Relationship Id="rId1" Type="http://schemas.openxmlformats.org/officeDocument/2006/relationships/printerSettings" Target="../printerSettings/printerSettings18.bin"/><Relationship Id="rId6" Type="http://schemas.openxmlformats.org/officeDocument/2006/relationships/printerSettings" Target="../printerSettings/printerSettings23.bin"/><Relationship Id="rId5" Type="http://schemas.openxmlformats.org/officeDocument/2006/relationships/printerSettings" Target="../printerSettings/printerSettings22.bin"/><Relationship Id="rId10" Type="http://schemas.openxmlformats.org/officeDocument/2006/relationships/printerSettings" Target="../printerSettings/printerSettings27.bin"/><Relationship Id="rId4" Type="http://schemas.openxmlformats.org/officeDocument/2006/relationships/printerSettings" Target="../printerSettings/printerSettings21.bin"/><Relationship Id="rId9" Type="http://schemas.openxmlformats.org/officeDocument/2006/relationships/printerSettings" Target="../printerSettings/printerSettings2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workbookViewId="0">
      <selection activeCell="B9" sqref="B9"/>
    </sheetView>
  </sheetViews>
  <sheetFormatPr baseColWidth="10" defaultRowHeight="12.75" x14ac:dyDescent="0.2"/>
  <cols>
    <col min="1" max="1" width="30.5703125" bestFit="1" customWidth="1"/>
    <col min="2" max="2" width="25.42578125" bestFit="1" customWidth="1"/>
  </cols>
  <sheetData>
    <row r="1" spans="1:3" x14ac:dyDescent="0.2">
      <c r="A1" s="3"/>
    </row>
    <row r="2" spans="1:3" x14ac:dyDescent="0.2">
      <c r="A2" t="s">
        <v>165</v>
      </c>
      <c r="B2" s="24" t="s">
        <v>167</v>
      </c>
      <c r="C2" t="s">
        <v>166</v>
      </c>
    </row>
    <row r="3" spans="1:3" x14ac:dyDescent="0.2">
      <c r="A3" s="3" t="s">
        <v>169</v>
      </c>
      <c r="B3" s="24" t="s">
        <v>170</v>
      </c>
    </row>
    <row r="4" spans="1:3" x14ac:dyDescent="0.2">
      <c r="A4" t="s">
        <v>163</v>
      </c>
      <c r="B4" s="24" t="s">
        <v>535</v>
      </c>
    </row>
    <row r="5" spans="1:3" x14ac:dyDescent="0.2">
      <c r="A5" s="3" t="s">
        <v>168</v>
      </c>
      <c r="B5" s="24" t="s">
        <v>167</v>
      </c>
    </row>
    <row r="6" spans="1:3" x14ac:dyDescent="0.2">
      <c r="A6" s="3" t="s">
        <v>171</v>
      </c>
      <c r="B6" s="24" t="s">
        <v>172</v>
      </c>
    </row>
    <row r="7" spans="1:3" x14ac:dyDescent="0.2">
      <c r="A7" t="s">
        <v>161</v>
      </c>
    </row>
    <row r="8" spans="1:3" x14ac:dyDescent="0.2">
      <c r="A8" s="24" t="s">
        <v>173</v>
      </c>
    </row>
    <row r="9" spans="1:3" x14ac:dyDescent="0.2">
      <c r="A9" t="s">
        <v>164</v>
      </c>
      <c r="B9" s="23" t="s">
        <v>723</v>
      </c>
    </row>
    <row r="26" spans="1:2" x14ac:dyDescent="0.2">
      <c r="A26" s="9"/>
      <c r="B26" s="9"/>
    </row>
    <row r="27" spans="1:2" x14ac:dyDescent="0.2">
      <c r="A27" s="9"/>
      <c r="B27" s="9"/>
    </row>
    <row r="28" spans="1:2" x14ac:dyDescent="0.2">
      <c r="A28" s="7"/>
      <c r="B28" s="9"/>
    </row>
    <row r="29" spans="1:2" x14ac:dyDescent="0.2">
      <c r="A29" s="9"/>
      <c r="B29" s="9"/>
    </row>
    <row r="30" spans="1:2" x14ac:dyDescent="0.2">
      <c r="A30" s="7"/>
      <c r="B30" s="7"/>
    </row>
    <row r="31" spans="1:2" x14ac:dyDescent="0.2">
      <c r="A31" s="7"/>
      <c r="B31" s="7"/>
    </row>
    <row r="32" spans="1:2" x14ac:dyDescent="0.2">
      <c r="A32" s="7"/>
      <c r="B32" s="7"/>
    </row>
    <row r="33" spans="1:2" x14ac:dyDescent="0.2">
      <c r="A33" s="7"/>
      <c r="B33" s="7"/>
    </row>
  </sheetData>
  <customSheetViews>
    <customSheetView guid="{29EEB747-74A5-4940-BEF5-9BF888B1466C}">
      <selection activeCell="A8" sqref="A8"/>
      <pageMargins left="0.7" right="0.7" top="0.75" bottom="0.75" header="0.3" footer="0.3"/>
    </customSheetView>
    <customSheetView guid="{3AE9DE29-F319-45CA-9007-8EBC34615D83}">
      <selection activeCell="A8" sqref="A8"/>
      <pageMargins left="0.7" right="0.7" top="0.75" bottom="0.75" header="0.3" footer="0.3"/>
    </customSheetView>
    <customSheetView guid="{ED85AC9F-31ED-4F26-80A8-243EAF1D1219}">
      <selection activeCell="A8" sqref="A8"/>
      <pageMargins left="0.7" right="0.7" top="0.75" bottom="0.75" header="0.3" footer="0.3"/>
    </customSheetView>
  </customSheetView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49"/>
  <sheetViews>
    <sheetView showGridLines="0" showZeros="0" tabSelected="1" view="pageBreakPreview" zoomScale="70" zoomScaleNormal="70" zoomScaleSheetLayoutView="70" workbookViewId="0">
      <selection activeCell="H14" sqref="H14"/>
    </sheetView>
  </sheetViews>
  <sheetFormatPr baseColWidth="10" defaultColWidth="9.140625" defaultRowHeight="12.75" x14ac:dyDescent="0.2"/>
  <cols>
    <col min="1" max="1" width="9.140625" style="12" customWidth="1"/>
    <col min="2" max="6" width="9.140625" style="12"/>
    <col min="7" max="7" width="9.140625" style="12" customWidth="1"/>
    <col min="8" max="16384" width="9.140625" style="12"/>
  </cols>
  <sheetData>
    <row r="1" spans="1:7" ht="12.75" customHeight="1" x14ac:dyDescent="0.2">
      <c r="A1" s="11"/>
      <c r="B1" s="11"/>
      <c r="C1" s="11"/>
      <c r="D1" s="11"/>
      <c r="E1" s="11"/>
      <c r="F1" s="13"/>
      <c r="G1" s="13"/>
    </row>
    <row r="2" spans="1:7" ht="12.75" customHeight="1" x14ac:dyDescent="0.2">
      <c r="A2" s="11"/>
      <c r="B2" s="11"/>
      <c r="C2" s="11"/>
      <c r="D2" s="11"/>
      <c r="E2" s="11"/>
      <c r="F2" s="13"/>
      <c r="G2" s="13"/>
    </row>
    <row r="3" spans="1:7" ht="12.75" customHeight="1" x14ac:dyDescent="0.2">
      <c r="A3" s="11"/>
      <c r="B3" s="11"/>
      <c r="C3" s="11"/>
      <c r="D3" s="11"/>
      <c r="E3" s="11"/>
      <c r="F3" s="13"/>
      <c r="G3" s="13"/>
    </row>
    <row r="4" spans="1:7" ht="12.75" customHeight="1" x14ac:dyDescent="0.2">
      <c r="A4" s="11"/>
      <c r="B4" s="11"/>
      <c r="C4" s="11"/>
      <c r="D4" s="11"/>
      <c r="E4" s="11"/>
      <c r="F4" s="13"/>
      <c r="G4" s="13"/>
    </row>
    <row r="5" spans="1:7" ht="12.75" customHeight="1" x14ac:dyDescent="0.2">
      <c r="A5" s="11"/>
      <c r="B5" s="11"/>
      <c r="C5" s="11"/>
      <c r="D5" s="11"/>
      <c r="E5" s="11"/>
      <c r="F5" s="13"/>
      <c r="G5" s="13"/>
    </row>
    <row r="6" spans="1:7" ht="12.75" customHeight="1" x14ac:dyDescent="0.2">
      <c r="A6" s="11"/>
      <c r="B6" s="11"/>
      <c r="C6" s="11"/>
      <c r="D6" s="11"/>
      <c r="E6" s="11"/>
      <c r="F6" s="13"/>
      <c r="G6" s="13"/>
    </row>
    <row r="7" spans="1:7" ht="12.75" customHeight="1" x14ac:dyDescent="0.2">
      <c r="A7" s="11"/>
      <c r="B7" s="11"/>
      <c r="C7" s="11"/>
      <c r="D7" s="11"/>
      <c r="E7" s="11"/>
      <c r="F7" s="13"/>
      <c r="G7" s="13"/>
    </row>
    <row r="8" spans="1:7" ht="12.75" customHeight="1" x14ac:dyDescent="0.2">
      <c r="A8" s="11"/>
      <c r="B8" s="11"/>
      <c r="C8" s="11"/>
      <c r="D8" s="11"/>
      <c r="E8" s="11"/>
      <c r="F8" s="13"/>
      <c r="G8" s="13"/>
    </row>
    <row r="9" spans="1:7" ht="12.75" customHeight="1" x14ac:dyDescent="0.2">
      <c r="A9" s="11"/>
      <c r="B9" s="11"/>
      <c r="C9" s="11"/>
      <c r="D9" s="11"/>
      <c r="E9" s="11"/>
      <c r="F9" s="13"/>
      <c r="G9" s="13"/>
    </row>
    <row r="10" spans="1:7" ht="12.75" customHeight="1" x14ac:dyDescent="0.2">
      <c r="A10" s="11"/>
      <c r="B10" s="11"/>
      <c r="C10" s="11"/>
      <c r="D10" s="11"/>
      <c r="E10" s="11"/>
      <c r="F10" s="13"/>
      <c r="G10" s="13"/>
    </row>
    <row r="11" spans="1:7" ht="12.75" customHeight="1" x14ac:dyDescent="0.2">
      <c r="A11" s="11"/>
      <c r="B11" s="11"/>
      <c r="C11" s="11"/>
      <c r="D11" s="11"/>
      <c r="E11" s="11"/>
      <c r="F11" s="13"/>
      <c r="G11" s="13"/>
    </row>
    <row r="12" spans="1:7" ht="12.75" customHeight="1" x14ac:dyDescent="0.2">
      <c r="A12" s="11"/>
      <c r="B12" s="11"/>
      <c r="C12" s="11"/>
      <c r="D12" s="11"/>
      <c r="E12" s="11"/>
      <c r="F12" s="13"/>
      <c r="G12" s="13"/>
    </row>
    <row r="13" spans="1:7" ht="12.75" customHeight="1" x14ac:dyDescent="0.2">
      <c r="A13" s="11"/>
      <c r="B13" s="11"/>
      <c r="C13" s="11"/>
      <c r="D13" s="11"/>
      <c r="E13" s="11"/>
      <c r="F13" s="13"/>
      <c r="G13" s="13"/>
    </row>
    <row r="14" spans="1:7" ht="12.75" customHeight="1" x14ac:dyDescent="0.2">
      <c r="A14" s="11"/>
      <c r="B14" s="11"/>
      <c r="C14" s="11"/>
      <c r="D14" s="11"/>
      <c r="E14" s="11"/>
      <c r="F14" s="13"/>
      <c r="G14" s="13"/>
    </row>
    <row r="15" spans="1:7" ht="12.75" customHeight="1" x14ac:dyDescent="0.2">
      <c r="A15" s="11"/>
      <c r="B15" s="11"/>
      <c r="C15" s="11"/>
      <c r="D15" s="11"/>
      <c r="E15" s="11"/>
      <c r="F15" s="13"/>
      <c r="G15" s="13"/>
    </row>
    <row r="16" spans="1:7" ht="12.75" customHeight="1" x14ac:dyDescent="0.2">
      <c r="A16" s="11"/>
      <c r="B16" s="11"/>
      <c r="C16" s="11"/>
      <c r="D16" s="11"/>
      <c r="E16" s="11"/>
      <c r="F16" s="13"/>
      <c r="G16" s="13"/>
    </row>
    <row r="17" spans="1:11" ht="12.75" customHeight="1" x14ac:dyDescent="0.2">
      <c r="A17" s="11"/>
      <c r="B17" s="11"/>
      <c r="C17" s="11"/>
      <c r="D17" s="11"/>
      <c r="E17" s="11"/>
      <c r="F17" s="13"/>
      <c r="G17" s="13"/>
    </row>
    <row r="18" spans="1:11" ht="12.75" customHeight="1" x14ac:dyDescent="0.2">
      <c r="A18" s="11"/>
      <c r="B18" s="11"/>
      <c r="C18" s="11"/>
      <c r="D18" s="11"/>
      <c r="E18" s="11"/>
      <c r="F18" s="13"/>
      <c r="G18" s="13"/>
    </row>
    <row r="19" spans="1:11" ht="12.75" customHeight="1" x14ac:dyDescent="0.2">
      <c r="A19" s="11"/>
      <c r="B19" s="11"/>
      <c r="C19" s="11"/>
      <c r="D19" s="11"/>
      <c r="E19" s="11"/>
      <c r="F19" s="13"/>
      <c r="G19" s="13"/>
    </row>
    <row r="20" spans="1:11" ht="12.75" customHeight="1" x14ac:dyDescent="0.2">
      <c r="A20" s="216">
        <f>DATOS!A1</f>
        <v>0</v>
      </c>
      <c r="B20" s="216"/>
      <c r="C20" s="216"/>
      <c r="D20" s="216"/>
      <c r="E20" s="216"/>
      <c r="F20" s="216"/>
      <c r="G20" s="216"/>
      <c r="H20" s="216"/>
      <c r="I20" s="216"/>
      <c r="J20" s="216"/>
      <c r="K20" s="216"/>
    </row>
    <row r="21" spans="1:11" ht="12.75" customHeight="1" x14ac:dyDescent="0.2">
      <c r="A21" s="216"/>
      <c r="B21" s="216"/>
      <c r="C21" s="216"/>
      <c r="D21" s="216"/>
      <c r="E21" s="216"/>
      <c r="F21" s="216"/>
      <c r="G21" s="216"/>
      <c r="H21" s="216"/>
      <c r="I21" s="216"/>
      <c r="J21" s="216"/>
      <c r="K21" s="216"/>
    </row>
    <row r="22" spans="1:11" ht="12.75" customHeight="1" x14ac:dyDescent="0.2">
      <c r="A22" s="11"/>
      <c r="B22" s="11"/>
      <c r="C22" s="11"/>
      <c r="D22" s="11"/>
      <c r="E22" s="11"/>
      <c r="F22" s="13"/>
      <c r="G22" s="13"/>
    </row>
    <row r="23" spans="1:11" ht="12.75" customHeight="1" x14ac:dyDescent="0.2">
      <c r="A23" s="11"/>
      <c r="B23" s="11"/>
      <c r="C23" s="11"/>
      <c r="D23" s="11"/>
      <c r="E23" s="11"/>
      <c r="F23" s="13"/>
      <c r="G23" s="13"/>
    </row>
    <row r="24" spans="1:11" ht="12.75" customHeight="1" x14ac:dyDescent="0.2">
      <c r="A24" s="217" t="str">
        <f>CONCATENATE(DATOS!A2,DATOS!B2,DATOS!C2)</f>
        <v>PLAZA DE COBRO "SAN MARTIN TEXMELUCAN"</v>
      </c>
      <c r="B24" s="217"/>
      <c r="C24" s="217"/>
      <c r="D24" s="217"/>
      <c r="E24" s="217"/>
      <c r="F24" s="217"/>
      <c r="G24" s="217"/>
      <c r="H24" s="217"/>
      <c r="I24" s="217"/>
      <c r="J24" s="217"/>
      <c r="K24" s="217"/>
    </row>
    <row r="25" spans="1:11" ht="12.75" customHeight="1" x14ac:dyDescent="0.2">
      <c r="A25" s="217"/>
      <c r="B25" s="217"/>
      <c r="C25" s="217"/>
      <c r="D25" s="217"/>
      <c r="E25" s="217"/>
      <c r="F25" s="217"/>
      <c r="G25" s="217"/>
      <c r="H25" s="217"/>
      <c r="I25" s="217"/>
      <c r="J25" s="217"/>
      <c r="K25" s="217"/>
    </row>
    <row r="26" spans="1:11" ht="12.75" customHeight="1" x14ac:dyDescent="0.2">
      <c r="A26" s="217"/>
      <c r="B26" s="217"/>
      <c r="C26" s="217"/>
      <c r="D26" s="217"/>
      <c r="E26" s="217"/>
      <c r="F26" s="217"/>
      <c r="G26" s="217"/>
      <c r="H26" s="217"/>
      <c r="I26" s="217"/>
      <c r="J26" s="217"/>
      <c r="K26" s="217"/>
    </row>
    <row r="27" spans="1:11" ht="12.75" customHeight="1" x14ac:dyDescent="0.2">
      <c r="A27" s="21"/>
      <c r="B27" s="21"/>
      <c r="C27" s="21"/>
      <c r="D27" s="21"/>
      <c r="E27" s="21"/>
      <c r="F27" s="21"/>
      <c r="G27" s="21"/>
      <c r="H27" s="21"/>
      <c r="I27" s="21"/>
      <c r="J27" s="21"/>
      <c r="K27" s="21"/>
    </row>
    <row r="28" spans="1:11" ht="12.75" customHeight="1" x14ac:dyDescent="0.2">
      <c r="A28" s="218" t="str">
        <f>CONCATENATE(DATOS!A3,DATOS!B3)</f>
        <v>AUTOPISTA: MEXICO-PUEBLA</v>
      </c>
      <c r="B28" s="218"/>
      <c r="C28" s="218"/>
      <c r="D28" s="218"/>
      <c r="E28" s="218"/>
      <c r="F28" s="218"/>
      <c r="G28" s="218"/>
      <c r="H28" s="218"/>
      <c r="I28" s="218"/>
      <c r="J28" s="218"/>
      <c r="K28" s="218"/>
    </row>
    <row r="29" spans="1:11" ht="12.75" customHeight="1" x14ac:dyDescent="0.2">
      <c r="A29" s="218"/>
      <c r="B29" s="218"/>
      <c r="C29" s="218"/>
      <c r="D29" s="218"/>
      <c r="E29" s="218"/>
      <c r="F29" s="218"/>
      <c r="G29" s="218"/>
      <c r="H29" s="218"/>
      <c r="I29" s="218"/>
      <c r="J29" s="218"/>
      <c r="K29" s="218"/>
    </row>
    <row r="30" spans="1:11" ht="12.75" customHeight="1" x14ac:dyDescent="0.2">
      <c r="A30" s="22"/>
      <c r="B30" s="22"/>
      <c r="C30" s="22"/>
      <c r="D30" s="22"/>
      <c r="E30" s="22"/>
      <c r="F30" s="22"/>
      <c r="G30" s="22"/>
      <c r="H30" s="22"/>
      <c r="I30" s="22"/>
      <c r="J30" s="22"/>
      <c r="K30" s="22"/>
    </row>
    <row r="31" spans="1:11" ht="12.75" customHeight="1" x14ac:dyDescent="0.2">
      <c r="A31" s="218" t="str">
        <f>CONCATENATE(DATOS!A4,DATOS!B4)</f>
        <v>KM: 96+743.50</v>
      </c>
      <c r="B31" s="218"/>
      <c r="C31" s="218"/>
      <c r="D31" s="218"/>
      <c r="E31" s="218"/>
      <c r="F31" s="218"/>
      <c r="G31" s="218"/>
      <c r="H31" s="218"/>
      <c r="I31" s="218"/>
      <c r="J31" s="218"/>
      <c r="K31" s="218"/>
    </row>
    <row r="32" spans="1:11" ht="12.75" customHeight="1" x14ac:dyDescent="0.2">
      <c r="A32" s="218"/>
      <c r="B32" s="218"/>
      <c r="C32" s="218"/>
      <c r="D32" s="218"/>
      <c r="E32" s="218"/>
      <c r="F32" s="218"/>
      <c r="G32" s="218"/>
      <c r="H32" s="218"/>
      <c r="I32" s="218"/>
      <c r="J32" s="218"/>
      <c r="K32" s="218"/>
    </row>
    <row r="33" spans="1:11" ht="12.75" customHeight="1" x14ac:dyDescent="0.2">
      <c r="A33" s="14"/>
      <c r="B33" s="14"/>
      <c r="C33" s="14"/>
      <c r="D33" s="14"/>
      <c r="E33" s="14"/>
      <c r="F33" s="15"/>
      <c r="G33" s="15"/>
    </row>
    <row r="34" spans="1:11" ht="12.75" customHeight="1" x14ac:dyDescent="0.2">
      <c r="A34" s="218" t="str">
        <f>CONCATENATE(DATOS!A5,DATOS!B5)</f>
        <v>MUNICIPIO: SAN MARTIN TEXMELUCAN</v>
      </c>
      <c r="B34" s="218"/>
      <c r="C34" s="218"/>
      <c r="D34" s="218"/>
      <c r="E34" s="218"/>
      <c r="F34" s="218"/>
      <c r="G34" s="218"/>
      <c r="H34" s="218"/>
      <c r="I34" s="218"/>
      <c r="J34" s="218"/>
      <c r="K34" s="218"/>
    </row>
    <row r="35" spans="1:11" ht="12.75" customHeight="1" x14ac:dyDescent="0.2">
      <c r="A35" s="218"/>
      <c r="B35" s="218"/>
      <c r="C35" s="218"/>
      <c r="D35" s="218"/>
      <c r="E35" s="218"/>
      <c r="F35" s="218"/>
      <c r="G35" s="218"/>
      <c r="H35" s="218"/>
      <c r="I35" s="218"/>
      <c r="J35" s="218"/>
      <c r="K35" s="218"/>
    </row>
    <row r="36" spans="1:11" ht="12.75" customHeight="1" x14ac:dyDescent="0.2">
      <c r="A36" s="14"/>
      <c r="B36" s="14"/>
      <c r="C36" s="14"/>
      <c r="D36" s="14"/>
      <c r="E36" s="14"/>
      <c r="F36" s="15"/>
      <c r="G36" s="15"/>
    </row>
    <row r="37" spans="1:11" ht="12.75" customHeight="1" x14ac:dyDescent="0.2">
      <c r="A37" s="218" t="str">
        <f>CONCATENATE(DATOS!A6,DATOS!B6)</f>
        <v>ESTADO DE PUEBLA</v>
      </c>
      <c r="B37" s="218"/>
      <c r="C37" s="218"/>
      <c r="D37" s="218"/>
      <c r="E37" s="218"/>
      <c r="F37" s="218"/>
      <c r="G37" s="218"/>
      <c r="H37" s="218"/>
      <c r="I37" s="218"/>
      <c r="J37" s="218"/>
      <c r="K37" s="218"/>
    </row>
    <row r="38" spans="1:11" ht="12.75" customHeight="1" x14ac:dyDescent="0.2">
      <c r="A38" s="218"/>
      <c r="B38" s="218"/>
      <c r="C38" s="218"/>
      <c r="D38" s="218"/>
      <c r="E38" s="218"/>
      <c r="F38" s="218"/>
      <c r="G38" s="218"/>
      <c r="H38" s="218"/>
      <c r="I38" s="218"/>
      <c r="J38" s="218"/>
      <c r="K38" s="218"/>
    </row>
    <row r="39" spans="1:11" ht="12.75" customHeight="1" x14ac:dyDescent="0.2">
      <c r="A39" s="14"/>
      <c r="B39" s="14"/>
      <c r="C39" s="14"/>
      <c r="D39" s="14"/>
      <c r="E39" s="15"/>
      <c r="F39" s="15"/>
      <c r="G39" s="15"/>
    </row>
    <row r="40" spans="1:11" ht="12.75" customHeight="1" x14ac:dyDescent="0.2">
      <c r="A40" s="220" t="str">
        <f>DATOS!A7</f>
        <v>CATALOGO DE CONCEPTOS</v>
      </c>
      <c r="B40" s="220"/>
      <c r="C40" s="220"/>
      <c r="D40" s="220"/>
      <c r="E40" s="220"/>
      <c r="F40" s="220"/>
      <c r="G40" s="220"/>
      <c r="H40" s="220"/>
      <c r="I40" s="220"/>
      <c r="J40" s="220"/>
      <c r="K40" s="220"/>
    </row>
    <row r="41" spans="1:11" ht="12.75" customHeight="1" x14ac:dyDescent="0.2">
      <c r="A41" s="220"/>
      <c r="B41" s="220"/>
      <c r="C41" s="220"/>
      <c r="D41" s="220"/>
      <c r="E41" s="220"/>
      <c r="F41" s="220"/>
      <c r="G41" s="220"/>
      <c r="H41" s="220"/>
      <c r="I41" s="220"/>
      <c r="J41" s="220"/>
      <c r="K41" s="220"/>
    </row>
    <row r="42" spans="1:11" ht="12.75" customHeight="1" x14ac:dyDescent="0.3">
      <c r="A42" s="18"/>
      <c r="B42" s="19"/>
      <c r="C42" s="19"/>
      <c r="D42" s="19"/>
      <c r="E42" s="19"/>
      <c r="F42" s="19"/>
      <c r="G42" s="19"/>
    </row>
    <row r="43" spans="1:11" ht="12.75" customHeight="1" x14ac:dyDescent="0.2">
      <c r="A43" s="221" t="str">
        <f>DATOS!A8</f>
        <v>ZONA DE COBRO</v>
      </c>
      <c r="B43" s="221"/>
      <c r="C43" s="221"/>
      <c r="D43" s="221"/>
      <c r="E43" s="221"/>
      <c r="F43" s="221"/>
      <c r="G43" s="221"/>
      <c r="H43" s="221"/>
      <c r="I43" s="221"/>
      <c r="J43" s="221"/>
      <c r="K43" s="221"/>
    </row>
    <row r="44" spans="1:11" ht="12.75" customHeight="1" x14ac:dyDescent="0.2">
      <c r="A44" s="221"/>
      <c r="B44" s="221"/>
      <c r="C44" s="221"/>
      <c r="D44" s="221"/>
      <c r="E44" s="221"/>
      <c r="F44" s="221"/>
      <c r="G44" s="221"/>
      <c r="H44" s="221"/>
      <c r="I44" s="221"/>
      <c r="J44" s="221"/>
      <c r="K44" s="221"/>
    </row>
    <row r="45" spans="1:11" ht="12.75" customHeight="1" x14ac:dyDescent="0.2">
      <c r="A45" s="17"/>
      <c r="B45" s="17"/>
      <c r="C45" s="17"/>
      <c r="D45" s="17"/>
      <c r="E45" s="17"/>
      <c r="F45" s="17"/>
      <c r="G45" s="17"/>
    </row>
    <row r="46" spans="1:11" ht="12.75" customHeight="1" x14ac:dyDescent="0.2">
      <c r="A46" s="219" t="str">
        <f>CONCATENATE(DATOS!A9,DATOS!B9)</f>
        <v>REVISION 1   (14*NOV*2014)</v>
      </c>
      <c r="B46" s="219"/>
      <c r="C46" s="219"/>
      <c r="D46" s="219"/>
      <c r="E46" s="219"/>
      <c r="F46" s="219"/>
      <c r="G46" s="219"/>
      <c r="H46" s="219"/>
      <c r="I46" s="219"/>
      <c r="J46" s="219"/>
      <c r="K46" s="219"/>
    </row>
    <row r="47" spans="1:11" ht="12.75" customHeight="1" x14ac:dyDescent="0.2">
      <c r="A47" s="219"/>
      <c r="B47" s="219"/>
      <c r="C47" s="219"/>
      <c r="D47" s="219"/>
      <c r="E47" s="219"/>
      <c r="F47" s="219"/>
      <c r="G47" s="219"/>
      <c r="H47" s="219"/>
      <c r="I47" s="219"/>
      <c r="J47" s="219"/>
      <c r="K47" s="219"/>
    </row>
    <row r="48" spans="1:11" ht="12.75" customHeight="1" x14ac:dyDescent="0.2"/>
    <row r="49" spans="1:12" ht="12.75" customHeight="1" x14ac:dyDescent="0.2"/>
    <row r="50" spans="1:12" ht="12.75" customHeight="1" x14ac:dyDescent="0.2">
      <c r="A50" s="10"/>
      <c r="B50" s="14"/>
      <c r="C50" s="14"/>
      <c r="D50" s="14"/>
      <c r="H50" s="16"/>
      <c r="I50" s="16"/>
      <c r="J50" s="16"/>
      <c r="K50" s="16"/>
      <c r="L50" s="16"/>
    </row>
    <row r="51" spans="1:12" ht="12.75" customHeight="1" x14ac:dyDescent="0.2"/>
    <row r="52" spans="1:12" ht="12.75" customHeight="1" x14ac:dyDescent="0.2"/>
    <row r="63" spans="1:12" x14ac:dyDescent="0.2">
      <c r="A63" s="3"/>
    </row>
    <row r="64" spans="1:12" x14ac:dyDescent="0.2">
      <c r="A64" s="3"/>
    </row>
    <row r="65" spans="1:1" x14ac:dyDescent="0.2">
      <c r="A65" s="3"/>
    </row>
    <row r="66" spans="1:1" x14ac:dyDescent="0.2">
      <c r="A66" s="3"/>
    </row>
    <row r="67" spans="1:1" x14ac:dyDescent="0.2">
      <c r="A67" s="3"/>
    </row>
    <row r="69" spans="1:1" x14ac:dyDescent="0.2">
      <c r="A69" s="3"/>
    </row>
    <row r="70" spans="1:1" x14ac:dyDescent="0.2">
      <c r="A70" s="3"/>
    </row>
    <row r="74" spans="1:1" x14ac:dyDescent="0.2">
      <c r="A74" s="20"/>
    </row>
    <row r="87" ht="12.75" customHeight="1" x14ac:dyDescent="0.2"/>
    <row r="88" ht="12.75" customHeight="1" x14ac:dyDescent="0.2"/>
    <row r="89" ht="12.75" customHeight="1" x14ac:dyDescent="0.2"/>
    <row r="90" ht="12.75" customHeight="1" x14ac:dyDescent="0.2"/>
    <row r="91" ht="12.75" customHeight="1" x14ac:dyDescent="0.2"/>
    <row r="92" ht="12.75" customHeight="1" x14ac:dyDescent="0.2"/>
    <row r="93" ht="12.75" customHeight="1" x14ac:dyDescent="0.2"/>
    <row r="94" ht="12.75" customHeight="1" x14ac:dyDescent="0.2"/>
    <row r="95" ht="12.75" customHeight="1" x14ac:dyDescent="0.2"/>
    <row r="96"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231" ht="12.75" customHeight="1" x14ac:dyDescent="0.2"/>
    <row r="232" ht="12.75" customHeight="1" x14ac:dyDescent="0.2"/>
    <row r="233" ht="12.75" customHeight="1" x14ac:dyDescent="0.2"/>
    <row r="234" ht="12.75" customHeight="1" x14ac:dyDescent="0.2"/>
    <row r="235" ht="12.75" customHeight="1" x14ac:dyDescent="0.2"/>
    <row r="236" ht="12.75" customHeight="1" x14ac:dyDescent="0.2"/>
    <row r="237" ht="12.75" customHeight="1" x14ac:dyDescent="0.2"/>
    <row r="238" ht="12.75" customHeight="1" x14ac:dyDescent="0.2"/>
    <row r="239" ht="12.75" customHeight="1" x14ac:dyDescent="0.2"/>
    <row r="240" ht="12.75" customHeight="1" x14ac:dyDescent="0.2"/>
    <row r="241" ht="12.75" customHeight="1" x14ac:dyDescent="0.2"/>
    <row r="242" ht="12.75" customHeight="1" x14ac:dyDescent="0.2"/>
    <row r="244" ht="12.75" customHeight="1" x14ac:dyDescent="0.2"/>
    <row r="245" ht="12.75" customHeight="1" x14ac:dyDescent="0.2"/>
    <row r="246" ht="12.75" customHeight="1" x14ac:dyDescent="0.2"/>
    <row r="247" ht="12.75" customHeight="1" x14ac:dyDescent="0.2"/>
    <row r="248" ht="12.75" customHeight="1" x14ac:dyDescent="0.2"/>
    <row r="249" ht="12.75" customHeight="1" x14ac:dyDescent="0.2"/>
  </sheetData>
  <customSheetViews>
    <customSheetView guid="{29EEB747-74A5-4940-BEF5-9BF888B1466C}" scale="70" showPageBreaks="1" showGridLines="0" zeroValues="0" printArea="1" view="pageBreakPreview">
      <selection activeCell="R52" sqref="R52"/>
      <pageMargins left="0.51181102362204722" right="0.23622047244094491" top="0.43307086614173229" bottom="0.31496062992125984" header="0.27559055118110237" footer="0.35433070866141736"/>
      <pageSetup scale="95" orientation="portrait" horizontalDpi="300" verticalDpi="300" r:id="rId1"/>
      <headerFooter>
        <oddFooter xml:space="preserve">&amp;C&amp;G&amp;"Verdana,Negrita"ARQ. LUIS EDUARDO PATIÑO NAVARRO TEL. 55 94 42 67   MOVIL. 04455 43 41 14 87arq.ep24@gmail.com </oddFooter>
      </headerFooter>
    </customSheetView>
    <customSheetView guid="{3AE9DE29-F319-45CA-9007-8EBC34615D83}" scale="70" showPageBreaks="1" showGridLines="0" zeroValues="0" printArea="1" view="pageBreakPreview" topLeftCell="A19">
      <selection activeCell="F22" sqref="F22"/>
      <pageMargins left="0.51181102362204722" right="0.23622047244094491" top="0.43307086614173229" bottom="0.31496062992125984" header="0.27559055118110237" footer="0.35433070866141736"/>
      <pageSetup orientation="portrait" horizontalDpi="300" verticalDpi="300" r:id="rId2"/>
      <headerFooter>
        <oddFooter xml:space="preserve">&amp;C&amp;G&amp;"Verdana,Negrita"ARQ. LUIS EDUARDO PATIÑO NAVARRO TEL. 55 94 42 67   MOVIL. 04455 43 41 14 87 arq.ep24@gmail.com </oddFooter>
      </headerFooter>
    </customSheetView>
    <customSheetView guid="{ED85AC9F-31ED-4F26-80A8-243EAF1D1219}" scale="70" showPageBreaks="1" showGridLines="0" zeroValues="0" printArea="1" view="pageBreakPreview" topLeftCell="A40">
      <selection activeCell="R52" sqref="R52"/>
      <pageMargins left="0.51181102362204722" right="0.23622047244094491" top="0.43307086614173229" bottom="0.31496062992125984" header="0.27559055118110237" footer="0.35433070866141736"/>
      <pageSetup scale="95" orientation="portrait" horizontalDpi="300" verticalDpi="300" r:id="rId3"/>
      <headerFooter>
        <oddFooter xml:space="preserve">&amp;C&amp;G&amp;"Verdana,Negrita"ARQ. LUIS EDUARDO PATIÑO NAVARRO TEL. 55 94 42 67   MOVIL. 04455 43 41 14 87arq.ep24@gmail.com </oddFooter>
      </headerFooter>
    </customSheetView>
    <customSheetView guid="{77FBA20D-B7A8-4E59-9EA0-C2E164A859E5}" scale="70" showPageBreaks="1" showGridLines="0" zeroValues="0" printArea="1" view="pageBreakPreview" topLeftCell="A40">
      <selection activeCell="R52" sqref="R52"/>
      <pageMargins left="0.51181102362204722" right="0.23622047244094491" top="0.43307086614173229" bottom="0.31496062992125984" header="0.27559055118110237" footer="0.35433070866141736"/>
      <pageSetup scale="95" orientation="portrait" horizontalDpi="300" verticalDpi="300" r:id="rId4"/>
      <headerFooter>
        <oddFooter xml:space="preserve">&amp;C&amp;G&amp;"Verdana,Negrita"ARQ. LUIS EDUARDO PATIÑO NAVARRO TEL. 55 94 42 67   MOVIL. 04455 43 41 14 87arq.ep24@gmail.com </oddFooter>
      </headerFooter>
    </customSheetView>
    <customSheetView guid="{162F41BB-6EF8-4BEC-8280-B4ACEB394702}" scale="70" showPageBreaks="1" showGridLines="0" zeroValues="0" printArea="1" view="pageBreakPreview" topLeftCell="A40">
      <selection activeCell="R52" sqref="R52"/>
      <pageMargins left="0.51181102362204722" right="0.23622047244094491" top="0.43307086614173229" bottom="0.31496062992125984" header="0.27559055118110237" footer="0.35433070866141736"/>
      <pageSetup scale="95" orientation="portrait" horizontalDpi="300" verticalDpi="300" r:id="rId5"/>
      <headerFooter>
        <oddFooter xml:space="preserve">&amp;C&amp;G&amp;"Verdana,Negrita"ARQ. LUIS EDUARDO PATIÑO NAVARRO TEL. 55 94 42 67   MOVIL. 04455 43 41 14 87arq.ep24@gmail.com </oddFooter>
      </headerFooter>
    </customSheetView>
    <customSheetView guid="{207E52B2-BF48-4D16-9D87-7045D750C14B}" scale="70" showPageBreaks="1" showGridLines="0" zeroValues="0" printArea="1" view="pageBreakPreview" topLeftCell="A40">
      <selection activeCell="R52" sqref="R52"/>
      <pageMargins left="0.51181102362204722" right="0.23622047244094491" top="0.43307086614173229" bottom="0.31496062992125984" header="0.27559055118110237" footer="0.35433070866141736"/>
      <pageSetup scale="95" orientation="portrait" horizontalDpi="300" verticalDpi="300" r:id="rId6"/>
      <headerFooter>
        <oddFooter xml:space="preserve">&amp;C&amp;G&amp;"Verdana,Negrita"ARQ. LUIS EDUARDO PATIÑO NAVARRO TEL. 55 94 42 67   MOVIL. 04455 43 41 14 87arq.ep24@gmail.com </oddFooter>
      </headerFooter>
    </customSheetView>
  </customSheetViews>
  <mergeCells count="9">
    <mergeCell ref="A20:K21"/>
    <mergeCell ref="A24:K26"/>
    <mergeCell ref="A31:K32"/>
    <mergeCell ref="A46:K47"/>
    <mergeCell ref="A34:K35"/>
    <mergeCell ref="A37:K38"/>
    <mergeCell ref="A40:K41"/>
    <mergeCell ref="A43:K44"/>
    <mergeCell ref="A28:K29"/>
  </mergeCells>
  <printOptions verticalCentered="1"/>
  <pageMargins left="0.39370078740157483" right="0" top="0" bottom="0" header="0" footer="0"/>
  <pageSetup orientation="portrait" horizontalDpi="300" verticalDpi="300" r:id="rId7"/>
  <drawing r:id="rId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O379"/>
  <sheetViews>
    <sheetView showGridLines="0" showZeros="0" topLeftCell="A112" zoomScaleSheetLayoutView="100" zoomScalePageLayoutView="70" workbookViewId="0">
      <selection activeCell="L15" sqref="L14:L15"/>
    </sheetView>
  </sheetViews>
  <sheetFormatPr baseColWidth="10" defaultRowHeight="15" x14ac:dyDescent="0.2"/>
  <cols>
    <col min="1" max="1" width="13.7109375" style="214" customWidth="1"/>
    <col min="2" max="2" width="38.7109375" style="42" customWidth="1"/>
    <col min="3" max="3" width="6.7109375" style="42" customWidth="1"/>
    <col min="4" max="4" width="10.7109375" style="215" customWidth="1"/>
    <col min="5" max="5" width="10.7109375" style="42" customWidth="1"/>
    <col min="6" max="6" width="13.7109375" style="42" customWidth="1"/>
    <col min="7" max="7" width="11.42578125" style="42"/>
    <col min="8" max="8" width="12.42578125" style="55" bestFit="1" customWidth="1"/>
    <col min="9" max="9" width="2.140625" style="55" customWidth="1"/>
    <col min="10" max="10" width="11.42578125" style="56"/>
    <col min="11" max="11" width="2" style="55" customWidth="1"/>
    <col min="12" max="12" width="11.42578125" style="57"/>
    <col min="13" max="13" width="11.42578125" style="55"/>
    <col min="14" max="16384" width="11.42578125" style="42"/>
  </cols>
  <sheetData>
    <row r="1" spans="1:14" s="52" customFormat="1" ht="15" customHeight="1" thickBot="1" x14ac:dyDescent="0.25">
      <c r="A1" s="60"/>
      <c r="B1" s="61"/>
      <c r="C1" s="27"/>
      <c r="D1" s="61"/>
      <c r="H1" s="62"/>
      <c r="I1" s="62"/>
      <c r="J1" s="63"/>
      <c r="K1" s="62"/>
      <c r="L1" s="64"/>
      <c r="M1" s="62"/>
    </row>
    <row r="2" spans="1:14" s="52" customFormat="1" ht="15" customHeight="1" thickTop="1" x14ac:dyDescent="0.3">
      <c r="A2" s="65"/>
      <c r="B2" s="66"/>
      <c r="C2" s="227" t="str">
        <f>CONCATENATE(DATOS!A2,DATOS!B2,DATOS!C2)</f>
        <v>PLAZA DE COBRO "SAN MARTIN TEXMELUCAN"</v>
      </c>
      <c r="D2" s="227"/>
      <c r="E2" s="227"/>
      <c r="F2" s="228"/>
      <c r="H2" s="67"/>
      <c r="I2" s="67"/>
      <c r="J2" s="63"/>
      <c r="K2" s="68"/>
      <c r="L2" s="64"/>
      <c r="M2" s="62"/>
      <c r="N2" s="27"/>
    </row>
    <row r="3" spans="1:14" s="52" customFormat="1" ht="7.5" customHeight="1" x14ac:dyDescent="0.2">
      <c r="A3" s="69"/>
      <c r="B3" s="70"/>
      <c r="C3" s="229">
        <f>DATOS!A1</f>
        <v>0</v>
      </c>
      <c r="D3" s="229"/>
      <c r="E3" s="229"/>
      <c r="F3" s="230"/>
      <c r="H3" s="71"/>
      <c r="I3" s="71"/>
      <c r="J3" s="63"/>
      <c r="K3" s="68"/>
      <c r="L3" s="64"/>
      <c r="M3" s="62"/>
    </row>
    <row r="4" spans="1:14" s="52" customFormat="1" ht="7.5" customHeight="1" x14ac:dyDescent="0.2">
      <c r="A4" s="69"/>
      <c r="B4" s="70"/>
      <c r="C4" s="229" t="str">
        <f>CONCATENATE(DATOS!A3,DATOS!B3)</f>
        <v>AUTOPISTA: MEXICO-PUEBLA</v>
      </c>
      <c r="D4" s="229"/>
      <c r="E4" s="229"/>
      <c r="F4" s="230"/>
      <c r="G4" s="72"/>
      <c r="H4" s="73"/>
      <c r="I4" s="73"/>
      <c r="J4" s="74"/>
      <c r="K4" s="75"/>
      <c r="L4" s="64"/>
      <c r="M4" s="62"/>
      <c r="N4" s="27"/>
    </row>
    <row r="5" spans="1:14" s="52" customFormat="1" ht="7.5" customHeight="1" x14ac:dyDescent="0.25">
      <c r="A5" s="76" t="s">
        <v>5</v>
      </c>
      <c r="B5" s="70"/>
      <c r="C5" s="229" t="str">
        <f>CONCATENATE(DATOS!A4,DATOS!B4)</f>
        <v>KM: 96+743.50</v>
      </c>
      <c r="D5" s="229"/>
      <c r="E5" s="229"/>
      <c r="F5" s="230"/>
      <c r="G5" s="72"/>
      <c r="H5" s="77"/>
      <c r="I5" s="78"/>
      <c r="J5" s="79"/>
      <c r="K5" s="75"/>
      <c r="L5" s="64"/>
      <c r="M5" s="62"/>
    </row>
    <row r="6" spans="1:14" s="52" customFormat="1" ht="7.5" customHeight="1" x14ac:dyDescent="0.25">
      <c r="A6" s="76" t="s">
        <v>3</v>
      </c>
      <c r="B6" s="80"/>
      <c r="C6" s="229" t="str">
        <f>CONCATENATE(DATOS!A5,DATOS!B5)</f>
        <v>MUNICIPIO: SAN MARTIN TEXMELUCAN</v>
      </c>
      <c r="D6" s="229"/>
      <c r="E6" s="229"/>
      <c r="F6" s="230"/>
      <c r="G6" s="72"/>
      <c r="H6" s="81"/>
      <c r="I6" s="82"/>
      <c r="J6" s="74"/>
      <c r="K6" s="75"/>
      <c r="L6" s="64"/>
      <c r="M6" s="62"/>
    </row>
    <row r="7" spans="1:14" s="52" customFormat="1" ht="7.5" customHeight="1" x14ac:dyDescent="0.25">
      <c r="A7" s="83"/>
      <c r="B7" s="84"/>
      <c r="C7" s="229" t="str">
        <f>CONCATENATE(DATOS!A6,DATOS!B6)</f>
        <v>ESTADO DE PUEBLA</v>
      </c>
      <c r="D7" s="229"/>
      <c r="E7" s="229"/>
      <c r="F7" s="230"/>
      <c r="G7" s="72"/>
      <c r="H7" s="82"/>
      <c r="I7" s="55"/>
      <c r="J7" s="85"/>
      <c r="K7" s="75"/>
      <c r="L7" s="64"/>
      <c r="M7" s="55"/>
    </row>
    <row r="8" spans="1:14" s="52" customFormat="1" ht="7.5" customHeight="1" x14ac:dyDescent="0.2">
      <c r="A8" s="69"/>
      <c r="B8" s="86"/>
      <c r="C8" s="233" t="str">
        <f>DATOS!A7</f>
        <v>CATALOGO DE CONCEPTOS</v>
      </c>
      <c r="D8" s="233"/>
      <c r="E8" s="233"/>
      <c r="F8" s="234"/>
      <c r="H8" s="71"/>
      <c r="I8" s="71"/>
      <c r="J8" s="63"/>
      <c r="K8" s="68"/>
      <c r="L8" s="64"/>
      <c r="M8" s="62"/>
    </row>
    <row r="9" spans="1:14" s="52" customFormat="1" ht="7.5" customHeight="1" x14ac:dyDescent="0.2">
      <c r="A9" s="69"/>
      <c r="B9" s="86"/>
      <c r="C9" s="233"/>
      <c r="D9" s="233"/>
      <c r="E9" s="233"/>
      <c r="F9" s="234"/>
      <c r="G9" s="72"/>
      <c r="H9" s="73"/>
      <c r="I9" s="73"/>
      <c r="J9" s="74"/>
      <c r="K9" s="75"/>
      <c r="L9" s="64"/>
      <c r="M9" s="62"/>
      <c r="N9" s="27"/>
    </row>
    <row r="10" spans="1:14" s="52" customFormat="1" ht="7.5" customHeight="1" x14ac:dyDescent="0.25">
      <c r="A10" s="76" t="s">
        <v>5</v>
      </c>
      <c r="B10" s="70"/>
      <c r="C10" s="235" t="str">
        <f>DATOS!A8</f>
        <v>ZONA DE COBRO</v>
      </c>
      <c r="D10" s="235"/>
      <c r="E10" s="235"/>
      <c r="F10" s="236"/>
      <c r="G10" s="72"/>
      <c r="H10" s="77"/>
      <c r="I10" s="78"/>
      <c r="J10" s="79"/>
      <c r="K10" s="75"/>
      <c r="L10" s="64"/>
      <c r="M10" s="62"/>
    </row>
    <row r="11" spans="1:14" s="52" customFormat="1" ht="7.5" customHeight="1" x14ac:dyDescent="0.25">
      <c r="A11" s="76" t="s">
        <v>3</v>
      </c>
      <c r="B11" s="80"/>
      <c r="C11" s="235"/>
      <c r="D11" s="235"/>
      <c r="E11" s="235"/>
      <c r="F11" s="236"/>
      <c r="G11" s="72"/>
      <c r="H11" s="81"/>
      <c r="I11" s="82"/>
      <c r="J11" s="74"/>
      <c r="K11" s="75"/>
      <c r="L11" s="64"/>
      <c r="M11" s="62"/>
    </row>
    <row r="12" spans="1:14" s="52" customFormat="1" ht="7.5" customHeight="1" thickBot="1" x14ac:dyDescent="0.3">
      <c r="A12" s="87"/>
      <c r="B12" s="88"/>
      <c r="C12" s="231" t="str">
        <f>CONCATENATE(DATOS!A9,DATOS!B9)</f>
        <v>REVISION 1   (14*NOV*2014)</v>
      </c>
      <c r="D12" s="231"/>
      <c r="E12" s="231"/>
      <c r="F12" s="232"/>
      <c r="G12" s="72"/>
      <c r="H12" s="82"/>
      <c r="I12" s="55"/>
      <c r="J12" s="85"/>
      <c r="K12" s="75"/>
      <c r="L12" s="64"/>
      <c r="M12" s="55"/>
    </row>
    <row r="13" spans="1:14" s="52" customFormat="1" ht="30" customHeight="1" thickTop="1" thickBot="1" x14ac:dyDescent="0.25">
      <c r="A13" s="226" t="s">
        <v>162</v>
      </c>
      <c r="B13" s="226"/>
      <c r="C13" s="226"/>
      <c r="D13" s="226"/>
      <c r="E13" s="226"/>
      <c r="F13" s="226"/>
      <c r="G13" s="72"/>
      <c r="H13" s="89"/>
      <c r="I13" s="75"/>
      <c r="J13" s="74"/>
      <c r="K13" s="75"/>
      <c r="L13" s="64"/>
      <c r="M13" s="55"/>
    </row>
    <row r="14" spans="1:14" s="97" customFormat="1" ht="16.5" thickTop="1" thickBot="1" x14ac:dyDescent="0.25">
      <c r="A14" s="90" t="s">
        <v>0</v>
      </c>
      <c r="B14" s="91" t="s">
        <v>7</v>
      </c>
      <c r="C14" s="91" t="s">
        <v>1</v>
      </c>
      <c r="D14" s="92" t="s">
        <v>4</v>
      </c>
      <c r="E14" s="91" t="s">
        <v>2</v>
      </c>
      <c r="F14" s="93" t="s">
        <v>8</v>
      </c>
      <c r="G14" s="94"/>
      <c r="H14" s="95"/>
      <c r="I14" s="95"/>
      <c r="J14" s="96"/>
      <c r="K14" s="95"/>
      <c r="L14" s="79"/>
      <c r="M14" s="95"/>
    </row>
    <row r="15" spans="1:14" ht="15.75" thickTop="1" x14ac:dyDescent="0.2">
      <c r="A15" s="98"/>
      <c r="B15" s="99" t="s">
        <v>174</v>
      </c>
      <c r="C15" s="100"/>
      <c r="D15" s="101"/>
      <c r="E15" s="102"/>
      <c r="F15" s="103"/>
      <c r="G15" s="104"/>
      <c r="H15" s="105"/>
      <c r="I15" s="105"/>
      <c r="J15" s="74"/>
      <c r="K15" s="105"/>
      <c r="L15" s="79"/>
      <c r="M15" s="105"/>
    </row>
    <row r="16" spans="1:14" ht="168" x14ac:dyDescent="0.2">
      <c r="A16" s="106" t="s">
        <v>724</v>
      </c>
      <c r="B16" s="107" t="s">
        <v>175</v>
      </c>
      <c r="C16" s="108" t="s">
        <v>176</v>
      </c>
      <c r="D16" s="109">
        <v>151399.625</v>
      </c>
      <c r="E16" s="58"/>
      <c r="F16" s="51"/>
      <c r="G16" s="104"/>
      <c r="H16" s="105"/>
      <c r="I16" s="105"/>
      <c r="J16" s="96"/>
      <c r="K16" s="110"/>
      <c r="L16" s="79"/>
      <c r="M16" s="105"/>
    </row>
    <row r="17" spans="1:13" ht="72" customHeight="1" x14ac:dyDescent="0.2">
      <c r="A17" s="106" t="s">
        <v>725</v>
      </c>
      <c r="B17" s="111" t="s">
        <v>177</v>
      </c>
      <c r="C17" s="112" t="s">
        <v>178</v>
      </c>
      <c r="D17" s="113">
        <v>60560</v>
      </c>
      <c r="E17" s="51"/>
      <c r="F17" s="51"/>
      <c r="G17" s="104"/>
      <c r="H17" s="105"/>
      <c r="I17" s="105"/>
      <c r="J17" s="96"/>
      <c r="K17" s="110"/>
      <c r="L17" s="79"/>
      <c r="M17" s="105"/>
    </row>
    <row r="18" spans="1:13" ht="48" customHeight="1" x14ac:dyDescent="0.25">
      <c r="A18" s="106" t="s">
        <v>726</v>
      </c>
      <c r="B18" s="114" t="s">
        <v>179</v>
      </c>
      <c r="C18" s="108" t="s">
        <v>176</v>
      </c>
      <c r="D18" s="109">
        <v>810</v>
      </c>
      <c r="E18" s="58"/>
      <c r="F18" s="59"/>
      <c r="G18" s="104"/>
      <c r="H18" s="115"/>
      <c r="I18" s="115"/>
      <c r="J18" s="116"/>
      <c r="K18" s="116"/>
      <c r="L18" s="117"/>
      <c r="M18" s="115"/>
    </row>
    <row r="19" spans="1:13" ht="60" x14ac:dyDescent="0.25">
      <c r="A19" s="106" t="s">
        <v>727</v>
      </c>
      <c r="B19" s="114" t="s">
        <v>180</v>
      </c>
      <c r="C19" s="108" t="s">
        <v>176</v>
      </c>
      <c r="D19" s="109">
        <v>918</v>
      </c>
      <c r="E19" s="51"/>
      <c r="F19" s="51"/>
      <c r="G19" s="104"/>
      <c r="H19" s="115"/>
      <c r="I19" s="115"/>
      <c r="J19" s="116"/>
      <c r="K19" s="116"/>
      <c r="L19" s="117"/>
      <c r="M19" s="115"/>
    </row>
    <row r="20" spans="1:13" ht="36" x14ac:dyDescent="0.2">
      <c r="A20" s="106" t="s">
        <v>728</v>
      </c>
      <c r="B20" s="114" t="s">
        <v>181</v>
      </c>
      <c r="C20" s="108" t="s">
        <v>176</v>
      </c>
      <c r="D20" s="109">
        <v>1012</v>
      </c>
      <c r="E20" s="53"/>
      <c r="F20" s="54"/>
      <c r="G20" s="104"/>
      <c r="H20" s="105"/>
      <c r="I20" s="105"/>
      <c r="J20" s="74"/>
      <c r="K20" s="105"/>
      <c r="L20" s="79"/>
      <c r="M20" s="105"/>
    </row>
    <row r="21" spans="1:13" ht="36.75" thickBot="1" x14ac:dyDescent="0.25">
      <c r="A21" s="106" t="s">
        <v>729</v>
      </c>
      <c r="B21" s="114" t="s">
        <v>182</v>
      </c>
      <c r="C21" s="108" t="s">
        <v>176</v>
      </c>
      <c r="D21" s="109">
        <f>D20-D19</f>
        <v>94</v>
      </c>
      <c r="E21" s="53"/>
      <c r="F21" s="54"/>
      <c r="G21" s="104"/>
      <c r="H21" s="105"/>
      <c r="I21" s="105"/>
      <c r="J21" s="74"/>
      <c r="K21" s="105"/>
      <c r="L21" s="79"/>
      <c r="M21" s="105"/>
    </row>
    <row r="22" spans="1:13" ht="16.5" thickTop="1" thickBot="1" x14ac:dyDescent="0.25">
      <c r="A22" s="118"/>
      <c r="B22" s="119"/>
      <c r="C22" s="120"/>
      <c r="D22" s="121"/>
      <c r="E22" s="222"/>
      <c r="F22" s="223"/>
      <c r="G22" s="104"/>
      <c r="H22" s="105"/>
      <c r="I22" s="105"/>
      <c r="J22" s="96"/>
      <c r="K22" s="110"/>
      <c r="L22" s="79"/>
      <c r="M22" s="105"/>
    </row>
    <row r="23" spans="1:13" ht="15.75" thickTop="1" x14ac:dyDescent="0.2">
      <c r="A23" s="122"/>
      <c r="B23" s="123" t="s">
        <v>183</v>
      </c>
      <c r="C23" s="124"/>
      <c r="D23" s="109"/>
      <c r="E23" s="125"/>
      <c r="F23" s="126"/>
      <c r="G23" s="127"/>
      <c r="H23" s="75"/>
      <c r="I23" s="105"/>
      <c r="J23" s="96"/>
      <c r="K23" s="110"/>
      <c r="L23" s="79"/>
      <c r="M23" s="105"/>
    </row>
    <row r="24" spans="1:13" ht="60" x14ac:dyDescent="0.2">
      <c r="A24" s="106" t="s">
        <v>184</v>
      </c>
      <c r="B24" s="114" t="s">
        <v>185</v>
      </c>
      <c r="C24" s="108" t="s">
        <v>178</v>
      </c>
      <c r="D24" s="109">
        <v>260</v>
      </c>
      <c r="E24" s="51"/>
      <c r="F24" s="51"/>
      <c r="G24" s="127"/>
      <c r="H24" s="75"/>
      <c r="I24" s="105"/>
      <c r="J24" s="96"/>
      <c r="K24" s="110"/>
      <c r="L24" s="79"/>
      <c r="M24" s="105"/>
    </row>
    <row r="25" spans="1:13" ht="132" x14ac:dyDescent="0.2">
      <c r="A25" s="106" t="s">
        <v>186</v>
      </c>
      <c r="B25" s="114" t="s">
        <v>722</v>
      </c>
      <c r="C25" s="108" t="s">
        <v>6</v>
      </c>
      <c r="D25" s="109">
        <v>16272</v>
      </c>
      <c r="E25" s="51"/>
      <c r="F25" s="51"/>
    </row>
    <row r="26" spans="1:13" ht="109.5" customHeight="1" x14ac:dyDescent="0.2">
      <c r="A26" s="106" t="s">
        <v>187</v>
      </c>
      <c r="B26" s="114" t="s">
        <v>555</v>
      </c>
      <c r="C26" s="108" t="s">
        <v>176</v>
      </c>
      <c r="D26" s="109">
        <v>74</v>
      </c>
      <c r="E26" s="51"/>
      <c r="F26" s="51"/>
    </row>
    <row r="27" spans="1:13" ht="120" x14ac:dyDescent="0.2">
      <c r="A27" s="106" t="s">
        <v>188</v>
      </c>
      <c r="B27" s="114" t="s">
        <v>556</v>
      </c>
      <c r="C27" s="108" t="s">
        <v>6</v>
      </c>
      <c r="D27" s="109">
        <v>5310</v>
      </c>
      <c r="E27" s="51"/>
      <c r="F27" s="51"/>
    </row>
    <row r="28" spans="1:13" ht="108.75" customHeight="1" x14ac:dyDescent="0.2">
      <c r="A28" s="106" t="s">
        <v>189</v>
      </c>
      <c r="B28" s="114" t="s">
        <v>557</v>
      </c>
      <c r="C28" s="108" t="s">
        <v>176</v>
      </c>
      <c r="D28" s="109">
        <v>20</v>
      </c>
      <c r="E28" s="51"/>
      <c r="F28" s="51"/>
    </row>
    <row r="29" spans="1:13" ht="60.75" thickBot="1" x14ac:dyDescent="0.25">
      <c r="A29" s="106" t="s">
        <v>190</v>
      </c>
      <c r="B29" s="128" t="s">
        <v>558</v>
      </c>
      <c r="C29" s="108" t="s">
        <v>178</v>
      </c>
      <c r="D29" s="109">
        <v>300</v>
      </c>
      <c r="E29" s="51"/>
      <c r="F29" s="51"/>
    </row>
    <row r="30" spans="1:13" ht="16.5" thickTop="1" thickBot="1" x14ac:dyDescent="0.25">
      <c r="A30" s="118"/>
      <c r="B30" s="119"/>
      <c r="C30" s="120"/>
      <c r="D30" s="121"/>
      <c r="E30" s="222"/>
      <c r="F30" s="223"/>
    </row>
    <row r="31" spans="1:13" ht="15.75" thickTop="1" x14ac:dyDescent="0.2">
      <c r="A31" s="122"/>
      <c r="B31" s="123" t="s">
        <v>191</v>
      </c>
      <c r="C31" s="124"/>
      <c r="D31" s="109"/>
      <c r="E31" s="125"/>
      <c r="F31" s="126"/>
    </row>
    <row r="32" spans="1:13" ht="108" customHeight="1" x14ac:dyDescent="0.2">
      <c r="A32" s="106" t="s">
        <v>192</v>
      </c>
      <c r="B32" s="114" t="s">
        <v>193</v>
      </c>
      <c r="C32" s="108" t="s">
        <v>194</v>
      </c>
      <c r="D32" s="109">
        <v>28</v>
      </c>
      <c r="E32" s="58"/>
      <c r="F32" s="59"/>
    </row>
    <row r="33" spans="1:6" ht="60" x14ac:dyDescent="0.2">
      <c r="A33" s="106" t="s">
        <v>195</v>
      </c>
      <c r="B33" s="114" t="s">
        <v>196</v>
      </c>
      <c r="C33" s="108" t="s">
        <v>6</v>
      </c>
      <c r="D33" s="109">
        <v>2206.06</v>
      </c>
      <c r="E33" s="58"/>
      <c r="F33" s="59"/>
    </row>
    <row r="34" spans="1:6" ht="96" x14ac:dyDescent="0.2">
      <c r="A34" s="106" t="s">
        <v>197</v>
      </c>
      <c r="B34" s="129" t="s">
        <v>198</v>
      </c>
      <c r="C34" s="108" t="s">
        <v>6</v>
      </c>
      <c r="D34" s="109">
        <v>26025.96</v>
      </c>
      <c r="E34" s="58"/>
      <c r="F34" s="59"/>
    </row>
    <row r="35" spans="1:6" ht="84" x14ac:dyDescent="0.2">
      <c r="A35" s="106" t="s">
        <v>199</v>
      </c>
      <c r="B35" s="128" t="s">
        <v>200</v>
      </c>
      <c r="C35" s="108" t="s">
        <v>6</v>
      </c>
      <c r="D35" s="109">
        <v>9344</v>
      </c>
      <c r="E35" s="58"/>
      <c r="F35" s="59"/>
    </row>
    <row r="36" spans="1:6" ht="96" x14ac:dyDescent="0.2">
      <c r="A36" s="106" t="s">
        <v>201</v>
      </c>
      <c r="B36" s="114" t="s">
        <v>202</v>
      </c>
      <c r="C36" s="108" t="s">
        <v>6</v>
      </c>
      <c r="D36" s="109">
        <v>14242.3</v>
      </c>
      <c r="E36" s="58"/>
      <c r="F36" s="59"/>
    </row>
    <row r="37" spans="1:6" ht="84" x14ac:dyDescent="0.2">
      <c r="A37" s="106" t="s">
        <v>203</v>
      </c>
      <c r="B37" s="128" t="s">
        <v>562</v>
      </c>
      <c r="C37" s="108" t="s">
        <v>6</v>
      </c>
      <c r="D37" s="109">
        <v>59167.96</v>
      </c>
      <c r="E37" s="58"/>
      <c r="F37" s="59"/>
    </row>
    <row r="38" spans="1:6" ht="84" x14ac:dyDescent="0.2">
      <c r="A38" s="106" t="s">
        <v>204</v>
      </c>
      <c r="B38" s="128" t="s">
        <v>561</v>
      </c>
      <c r="C38" s="108" t="s">
        <v>6</v>
      </c>
      <c r="D38" s="109">
        <v>19458.88</v>
      </c>
      <c r="E38" s="58"/>
      <c r="F38" s="59"/>
    </row>
    <row r="39" spans="1:6" ht="78" customHeight="1" x14ac:dyDescent="0.2">
      <c r="A39" s="106" t="s">
        <v>206</v>
      </c>
      <c r="B39" s="129" t="s">
        <v>205</v>
      </c>
      <c r="C39" s="108" t="s">
        <v>6</v>
      </c>
      <c r="D39" s="109">
        <v>1290.6400000000001</v>
      </c>
      <c r="E39" s="51"/>
      <c r="F39" s="51"/>
    </row>
    <row r="40" spans="1:6" ht="48" customHeight="1" x14ac:dyDescent="0.2">
      <c r="A40" s="106" t="s">
        <v>208</v>
      </c>
      <c r="B40" s="130" t="s">
        <v>207</v>
      </c>
      <c r="C40" s="108" t="s">
        <v>194</v>
      </c>
      <c r="D40" s="109">
        <v>374</v>
      </c>
      <c r="E40" s="58"/>
      <c r="F40" s="51"/>
    </row>
    <row r="41" spans="1:6" ht="96" x14ac:dyDescent="0.2">
      <c r="A41" s="106" t="s">
        <v>210</v>
      </c>
      <c r="B41" s="114" t="s">
        <v>209</v>
      </c>
      <c r="C41" s="108" t="s">
        <v>6</v>
      </c>
      <c r="D41" s="109">
        <v>696.42</v>
      </c>
      <c r="E41" s="51"/>
      <c r="F41" s="51"/>
    </row>
    <row r="42" spans="1:6" ht="120" x14ac:dyDescent="0.2">
      <c r="A42" s="106" t="s">
        <v>567</v>
      </c>
      <c r="B42" s="129" t="s">
        <v>211</v>
      </c>
      <c r="C42" s="108" t="s">
        <v>6</v>
      </c>
      <c r="D42" s="109">
        <v>1452.7</v>
      </c>
      <c r="E42" s="51"/>
      <c r="F42" s="51"/>
    </row>
    <row r="43" spans="1:6" ht="73.5" customHeight="1" x14ac:dyDescent="0.2">
      <c r="A43" s="106" t="s">
        <v>212</v>
      </c>
      <c r="B43" s="114" t="s">
        <v>563</v>
      </c>
      <c r="C43" s="108" t="s">
        <v>6</v>
      </c>
      <c r="D43" s="109">
        <v>45784</v>
      </c>
      <c r="E43" s="58"/>
      <c r="F43" s="51"/>
    </row>
    <row r="44" spans="1:6" ht="72" x14ac:dyDescent="0.2">
      <c r="A44" s="106" t="s">
        <v>213</v>
      </c>
      <c r="B44" s="128" t="s">
        <v>564</v>
      </c>
      <c r="C44" s="108" t="s">
        <v>6</v>
      </c>
      <c r="D44" s="109">
        <v>23073.3</v>
      </c>
      <c r="E44" s="58"/>
      <c r="F44" s="51"/>
    </row>
    <row r="45" spans="1:6" ht="72" x14ac:dyDescent="0.2">
      <c r="A45" s="106" t="s">
        <v>214</v>
      </c>
      <c r="B45" s="128" t="s">
        <v>566</v>
      </c>
      <c r="C45" s="108" t="s">
        <v>6</v>
      </c>
      <c r="D45" s="109">
        <v>11069.72</v>
      </c>
      <c r="E45" s="58"/>
      <c r="F45" s="51"/>
    </row>
    <row r="46" spans="1:6" ht="72" x14ac:dyDescent="0.2">
      <c r="A46" s="106" t="s">
        <v>568</v>
      </c>
      <c r="B46" s="128" t="s">
        <v>565</v>
      </c>
      <c r="C46" s="108" t="s">
        <v>6</v>
      </c>
      <c r="D46" s="109">
        <v>20659</v>
      </c>
      <c r="E46" s="58"/>
      <c r="F46" s="51"/>
    </row>
    <row r="47" spans="1:6" ht="62.25" customHeight="1" x14ac:dyDescent="0.2">
      <c r="A47" s="106" t="s">
        <v>215</v>
      </c>
      <c r="B47" s="114" t="s">
        <v>216</v>
      </c>
      <c r="C47" s="108" t="s">
        <v>6</v>
      </c>
      <c r="D47" s="109">
        <v>6986.94</v>
      </c>
      <c r="E47" s="58"/>
      <c r="F47" s="51"/>
    </row>
    <row r="48" spans="1:6" ht="72" x14ac:dyDescent="0.2">
      <c r="A48" s="106" t="s">
        <v>217</v>
      </c>
      <c r="B48" s="114" t="s">
        <v>218</v>
      </c>
      <c r="C48" s="108" t="s">
        <v>6</v>
      </c>
      <c r="D48" s="109">
        <v>4432.5600000000004</v>
      </c>
      <c r="E48" s="58"/>
      <c r="F48" s="51"/>
    </row>
    <row r="49" spans="1:6" ht="72" x14ac:dyDescent="0.2">
      <c r="A49" s="106" t="s">
        <v>219</v>
      </c>
      <c r="B49" s="114" t="s">
        <v>220</v>
      </c>
      <c r="C49" s="108" t="s">
        <v>6</v>
      </c>
      <c r="D49" s="109">
        <v>3825.5</v>
      </c>
      <c r="E49" s="58"/>
      <c r="F49" s="51"/>
    </row>
    <row r="50" spans="1:6" ht="72" x14ac:dyDescent="0.2">
      <c r="A50" s="106" t="s">
        <v>221</v>
      </c>
      <c r="B50" s="128" t="s">
        <v>222</v>
      </c>
      <c r="C50" s="108" t="s">
        <v>6</v>
      </c>
      <c r="D50" s="109">
        <v>351.26</v>
      </c>
      <c r="E50" s="58"/>
      <c r="F50" s="51"/>
    </row>
    <row r="51" spans="1:6" ht="48" x14ac:dyDescent="0.2">
      <c r="A51" s="106" t="s">
        <v>223</v>
      </c>
      <c r="B51" s="130" t="s">
        <v>224</v>
      </c>
      <c r="C51" s="108" t="s">
        <v>6</v>
      </c>
      <c r="D51" s="109">
        <v>556.26</v>
      </c>
      <c r="E51" s="58"/>
      <c r="F51" s="51"/>
    </row>
    <row r="52" spans="1:6" ht="60" x14ac:dyDescent="0.2">
      <c r="A52" s="106" t="s">
        <v>225</v>
      </c>
      <c r="B52" s="130" t="s">
        <v>226</v>
      </c>
      <c r="C52" s="108" t="s">
        <v>6</v>
      </c>
      <c r="D52" s="109">
        <v>459.9</v>
      </c>
      <c r="E52" s="58"/>
      <c r="F52" s="51"/>
    </row>
    <row r="53" spans="1:6" ht="60" x14ac:dyDescent="0.2">
      <c r="A53" s="106" t="s">
        <v>227</v>
      </c>
      <c r="B53" s="131" t="s">
        <v>231</v>
      </c>
      <c r="C53" s="108" t="s">
        <v>178</v>
      </c>
      <c r="D53" s="109">
        <v>2970</v>
      </c>
      <c r="E53" s="51"/>
      <c r="F53" s="51"/>
    </row>
    <row r="54" spans="1:6" ht="60" x14ac:dyDescent="0.2">
      <c r="A54" s="106" t="s">
        <v>228</v>
      </c>
      <c r="B54" s="128" t="s">
        <v>232</v>
      </c>
      <c r="C54" s="108" t="s">
        <v>233</v>
      </c>
      <c r="D54" s="109">
        <v>292</v>
      </c>
      <c r="E54" s="58"/>
      <c r="F54" s="59"/>
    </row>
    <row r="55" spans="1:6" ht="168" x14ac:dyDescent="0.2">
      <c r="A55" s="106" t="s">
        <v>229</v>
      </c>
      <c r="B55" s="129" t="s">
        <v>234</v>
      </c>
      <c r="C55" s="108" t="s">
        <v>178</v>
      </c>
      <c r="D55" s="109">
        <v>133</v>
      </c>
      <c r="E55" s="58"/>
      <c r="F55" s="59"/>
    </row>
    <row r="56" spans="1:6" ht="168.75" thickBot="1" x14ac:dyDescent="0.25">
      <c r="A56" s="106" t="s">
        <v>230</v>
      </c>
      <c r="B56" s="114" t="s">
        <v>235</v>
      </c>
      <c r="C56" s="108" t="s">
        <v>178</v>
      </c>
      <c r="D56" s="109">
        <v>4837</v>
      </c>
      <c r="E56" s="58"/>
      <c r="F56" s="59"/>
    </row>
    <row r="57" spans="1:6" ht="16.5" thickTop="1" thickBot="1" x14ac:dyDescent="0.25">
      <c r="A57" s="118"/>
      <c r="B57" s="119"/>
      <c r="C57" s="120"/>
      <c r="D57" s="121"/>
      <c r="E57" s="222"/>
      <c r="F57" s="223"/>
    </row>
    <row r="58" spans="1:6" ht="30.75" thickTop="1" x14ac:dyDescent="0.2">
      <c r="A58" s="122"/>
      <c r="B58" s="132" t="s">
        <v>236</v>
      </c>
      <c r="C58" s="124"/>
      <c r="D58" s="109"/>
      <c r="E58" s="125"/>
      <c r="F58" s="126"/>
    </row>
    <row r="59" spans="1:6" ht="96" x14ac:dyDescent="0.2">
      <c r="A59" s="106" t="s">
        <v>237</v>
      </c>
      <c r="B59" s="128" t="s">
        <v>550</v>
      </c>
      <c r="C59" s="108" t="s">
        <v>176</v>
      </c>
      <c r="D59" s="109">
        <v>26095.77</v>
      </c>
      <c r="E59" s="58"/>
      <c r="F59" s="59"/>
    </row>
    <row r="60" spans="1:6" ht="108" x14ac:dyDescent="0.2">
      <c r="A60" s="106" t="s">
        <v>238</v>
      </c>
      <c r="B60" s="114" t="s">
        <v>551</v>
      </c>
      <c r="C60" s="108" t="s">
        <v>176</v>
      </c>
      <c r="D60" s="109">
        <v>1338.1</v>
      </c>
      <c r="E60" s="58"/>
      <c r="F60" s="59"/>
    </row>
    <row r="61" spans="1:6" ht="84" x14ac:dyDescent="0.2">
      <c r="A61" s="106" t="s">
        <v>239</v>
      </c>
      <c r="B61" s="114" t="s">
        <v>553</v>
      </c>
      <c r="C61" s="108" t="s">
        <v>233</v>
      </c>
      <c r="D61" s="109">
        <v>45183</v>
      </c>
      <c r="E61" s="58"/>
      <c r="F61" s="59"/>
    </row>
    <row r="62" spans="1:6" ht="84" x14ac:dyDescent="0.2">
      <c r="A62" s="106" t="s">
        <v>240</v>
      </c>
      <c r="B62" s="114" t="s">
        <v>552</v>
      </c>
      <c r="C62" s="108" t="s">
        <v>194</v>
      </c>
      <c r="D62" s="109">
        <v>23319</v>
      </c>
      <c r="E62" s="58"/>
      <c r="F62" s="59"/>
    </row>
    <row r="63" spans="1:6" ht="96" x14ac:dyDescent="0.2">
      <c r="A63" s="106" t="s">
        <v>242</v>
      </c>
      <c r="B63" s="114" t="s">
        <v>241</v>
      </c>
      <c r="C63" s="108" t="s">
        <v>194</v>
      </c>
      <c r="D63" s="109">
        <v>60098</v>
      </c>
      <c r="E63" s="58"/>
      <c r="F63" s="59"/>
    </row>
    <row r="64" spans="1:6" ht="84" x14ac:dyDescent="0.2">
      <c r="A64" s="106" t="s">
        <v>244</v>
      </c>
      <c r="B64" s="130" t="s">
        <v>243</v>
      </c>
      <c r="C64" s="108" t="s">
        <v>233</v>
      </c>
      <c r="D64" s="109">
        <v>45183</v>
      </c>
      <c r="E64" s="58"/>
      <c r="F64" s="59"/>
    </row>
    <row r="65" spans="1:6" ht="120.75" x14ac:dyDescent="0.2">
      <c r="A65" s="106" t="s">
        <v>246</v>
      </c>
      <c r="B65" s="133" t="s">
        <v>245</v>
      </c>
      <c r="C65" s="134" t="s">
        <v>233</v>
      </c>
      <c r="D65" s="135">
        <v>215</v>
      </c>
      <c r="E65" s="136"/>
      <c r="F65" s="137"/>
    </row>
    <row r="66" spans="1:6" ht="94.5" customHeight="1" x14ac:dyDescent="0.2">
      <c r="A66" s="106" t="s">
        <v>248</v>
      </c>
      <c r="B66" s="114" t="s">
        <v>247</v>
      </c>
      <c r="C66" s="108" t="s">
        <v>176</v>
      </c>
      <c r="D66" s="109">
        <v>500.26</v>
      </c>
      <c r="E66" s="58"/>
      <c r="F66" s="59"/>
    </row>
    <row r="67" spans="1:6" ht="96" x14ac:dyDescent="0.2">
      <c r="A67" s="106" t="s">
        <v>250</v>
      </c>
      <c r="B67" s="128" t="s">
        <v>249</v>
      </c>
      <c r="C67" s="108" t="s">
        <v>178</v>
      </c>
      <c r="D67" s="109">
        <v>4382.7299999999996</v>
      </c>
      <c r="E67" s="58"/>
      <c r="F67" s="59"/>
    </row>
    <row r="68" spans="1:6" ht="72" x14ac:dyDescent="0.2">
      <c r="A68" s="106" t="s">
        <v>252</v>
      </c>
      <c r="B68" s="128" t="s">
        <v>251</v>
      </c>
      <c r="C68" s="108" t="s">
        <v>233</v>
      </c>
      <c r="D68" s="109">
        <v>1717</v>
      </c>
      <c r="E68" s="58"/>
      <c r="F68" s="59"/>
    </row>
    <row r="69" spans="1:6" ht="84" x14ac:dyDescent="0.2">
      <c r="A69" s="106" t="s">
        <v>254</v>
      </c>
      <c r="B69" s="114" t="s">
        <v>253</v>
      </c>
      <c r="C69" s="108" t="s">
        <v>194</v>
      </c>
      <c r="D69" s="109">
        <v>843</v>
      </c>
      <c r="E69" s="58"/>
      <c r="F69" s="59"/>
    </row>
    <row r="70" spans="1:6" ht="96" x14ac:dyDescent="0.2">
      <c r="A70" s="106" t="s">
        <v>256</v>
      </c>
      <c r="B70" s="128" t="s">
        <v>255</v>
      </c>
      <c r="C70" s="108" t="s">
        <v>194</v>
      </c>
      <c r="D70" s="109">
        <v>3417</v>
      </c>
      <c r="E70" s="58"/>
      <c r="F70" s="59"/>
    </row>
    <row r="71" spans="1:6" ht="84" x14ac:dyDescent="0.2">
      <c r="A71" s="106" t="s">
        <v>258</v>
      </c>
      <c r="B71" s="130" t="s">
        <v>257</v>
      </c>
      <c r="C71" s="108" t="s">
        <v>233</v>
      </c>
      <c r="D71" s="109">
        <v>1717</v>
      </c>
      <c r="E71" s="58"/>
      <c r="F71" s="59"/>
    </row>
    <row r="72" spans="1:6" ht="78" customHeight="1" x14ac:dyDescent="0.2">
      <c r="A72" s="106" t="s">
        <v>261</v>
      </c>
      <c r="B72" s="114" t="s">
        <v>259</v>
      </c>
      <c r="C72" s="108" t="s">
        <v>260</v>
      </c>
      <c r="D72" s="109">
        <v>806</v>
      </c>
      <c r="E72" s="51"/>
      <c r="F72" s="59"/>
    </row>
    <row r="73" spans="1:6" ht="132" x14ac:dyDescent="0.2">
      <c r="A73" s="106" t="s">
        <v>268</v>
      </c>
      <c r="B73" s="114" t="s">
        <v>262</v>
      </c>
      <c r="C73" s="108"/>
      <c r="D73" s="109"/>
      <c r="E73" s="51"/>
      <c r="F73" s="59"/>
    </row>
    <row r="74" spans="1:6" x14ac:dyDescent="0.2">
      <c r="A74" s="106" t="s">
        <v>739</v>
      </c>
      <c r="B74" s="138" t="s">
        <v>263</v>
      </c>
      <c r="C74" s="108" t="s">
        <v>233</v>
      </c>
      <c r="D74" s="109">
        <v>1982</v>
      </c>
      <c r="E74" s="51"/>
      <c r="F74" s="59"/>
    </row>
    <row r="75" spans="1:6" x14ac:dyDescent="0.2">
      <c r="A75" s="106" t="s">
        <v>740</v>
      </c>
      <c r="B75" s="138" t="s">
        <v>264</v>
      </c>
      <c r="C75" s="108" t="s">
        <v>233</v>
      </c>
      <c r="D75" s="109">
        <v>778</v>
      </c>
      <c r="E75" s="51"/>
      <c r="F75" s="59"/>
    </row>
    <row r="76" spans="1:6" x14ac:dyDescent="0.2">
      <c r="A76" s="106" t="s">
        <v>741</v>
      </c>
      <c r="B76" s="138" t="s">
        <v>265</v>
      </c>
      <c r="C76" s="108" t="s">
        <v>233</v>
      </c>
      <c r="D76" s="109">
        <v>224</v>
      </c>
      <c r="E76" s="51"/>
      <c r="F76" s="59"/>
    </row>
    <row r="77" spans="1:6" x14ac:dyDescent="0.2">
      <c r="A77" s="106" t="s">
        <v>742</v>
      </c>
      <c r="B77" s="138" t="s">
        <v>266</v>
      </c>
      <c r="C77" s="108" t="s">
        <v>233</v>
      </c>
      <c r="D77" s="109">
        <v>1490</v>
      </c>
      <c r="E77" s="51"/>
      <c r="F77" s="59"/>
    </row>
    <row r="78" spans="1:6" x14ac:dyDescent="0.2">
      <c r="A78" s="106" t="s">
        <v>743</v>
      </c>
      <c r="B78" s="138" t="s">
        <v>267</v>
      </c>
      <c r="C78" s="108" t="s">
        <v>233</v>
      </c>
      <c r="D78" s="109">
        <v>566</v>
      </c>
      <c r="E78" s="51"/>
      <c r="F78" s="59"/>
    </row>
    <row r="79" spans="1:6" ht="60" x14ac:dyDescent="0.2">
      <c r="A79" s="106" t="s">
        <v>270</v>
      </c>
      <c r="B79" s="128" t="s">
        <v>269</v>
      </c>
      <c r="C79" s="108" t="s">
        <v>176</v>
      </c>
      <c r="D79" s="109">
        <f>890.292*0.2</f>
        <v>178.05840000000001</v>
      </c>
      <c r="E79" s="51"/>
      <c r="F79" s="59"/>
    </row>
    <row r="80" spans="1:6" ht="84" x14ac:dyDescent="0.2">
      <c r="A80" s="106" t="s">
        <v>273</v>
      </c>
      <c r="B80" s="139" t="s">
        <v>271</v>
      </c>
      <c r="C80" s="108"/>
      <c r="D80" s="109"/>
      <c r="E80" s="51"/>
      <c r="F80" s="59"/>
    </row>
    <row r="81" spans="1:15" x14ac:dyDescent="0.2">
      <c r="A81" s="106" t="s">
        <v>275</v>
      </c>
      <c r="B81" s="140" t="s">
        <v>272</v>
      </c>
      <c r="C81" s="108" t="s">
        <v>178</v>
      </c>
      <c r="D81" s="109">
        <v>541</v>
      </c>
      <c r="E81" s="51"/>
      <c r="F81" s="59"/>
    </row>
    <row r="82" spans="1:15" x14ac:dyDescent="0.2">
      <c r="A82" s="106" t="s">
        <v>277</v>
      </c>
      <c r="B82" s="138" t="s">
        <v>265</v>
      </c>
      <c r="C82" s="108" t="s">
        <v>178</v>
      </c>
      <c r="D82" s="109">
        <v>112</v>
      </c>
      <c r="E82" s="51"/>
      <c r="F82" s="59"/>
    </row>
    <row r="83" spans="1:15" x14ac:dyDescent="0.2">
      <c r="A83" s="106" t="s">
        <v>279</v>
      </c>
      <c r="B83" s="138" t="s">
        <v>266</v>
      </c>
      <c r="C83" s="108" t="s">
        <v>178</v>
      </c>
      <c r="D83" s="109">
        <v>378</v>
      </c>
      <c r="E83" s="51"/>
      <c r="F83" s="59"/>
    </row>
    <row r="84" spans="1:15" x14ac:dyDescent="0.2">
      <c r="A84" s="106" t="s">
        <v>744</v>
      </c>
      <c r="B84" s="138" t="s">
        <v>267</v>
      </c>
      <c r="C84" s="108" t="s">
        <v>178</v>
      </c>
      <c r="D84" s="109">
        <v>743</v>
      </c>
      <c r="E84" s="51"/>
      <c r="F84" s="59"/>
    </row>
    <row r="85" spans="1:15" ht="84" x14ac:dyDescent="0.2">
      <c r="A85" s="106" t="s">
        <v>281</v>
      </c>
      <c r="B85" s="129" t="s">
        <v>274</v>
      </c>
      <c r="C85" s="108"/>
      <c r="D85" s="109"/>
      <c r="E85" s="58"/>
      <c r="F85" s="59"/>
    </row>
    <row r="86" spans="1:15" x14ac:dyDescent="0.2">
      <c r="A86" s="106" t="s">
        <v>283</v>
      </c>
      <c r="B86" s="141" t="s">
        <v>276</v>
      </c>
      <c r="C86" s="108" t="s">
        <v>6</v>
      </c>
      <c r="D86" s="109">
        <v>12992</v>
      </c>
      <c r="E86" s="58"/>
      <c r="F86" s="59"/>
    </row>
    <row r="87" spans="1:15" x14ac:dyDescent="0.2">
      <c r="A87" s="106" t="s">
        <v>285</v>
      </c>
      <c r="B87" s="141" t="s">
        <v>278</v>
      </c>
      <c r="C87" s="108" t="s">
        <v>6</v>
      </c>
      <c r="D87" s="109">
        <v>24416</v>
      </c>
      <c r="E87" s="58"/>
      <c r="F87" s="59"/>
    </row>
    <row r="88" spans="1:15" x14ac:dyDescent="0.2">
      <c r="A88" s="106" t="s">
        <v>287</v>
      </c>
      <c r="B88" s="141" t="s">
        <v>280</v>
      </c>
      <c r="C88" s="108" t="s">
        <v>6</v>
      </c>
      <c r="D88" s="109">
        <v>85722</v>
      </c>
      <c r="E88" s="58"/>
      <c r="F88" s="59"/>
    </row>
    <row r="89" spans="1:15" ht="108" x14ac:dyDescent="0.2">
      <c r="A89" s="106" t="s">
        <v>730</v>
      </c>
      <c r="B89" s="114" t="s">
        <v>282</v>
      </c>
      <c r="C89" s="108"/>
      <c r="D89" s="109"/>
      <c r="E89" s="51"/>
      <c r="F89" s="51"/>
    </row>
    <row r="90" spans="1:15" x14ac:dyDescent="0.2">
      <c r="A90" s="106" t="s">
        <v>745</v>
      </c>
      <c r="B90" s="138" t="s">
        <v>284</v>
      </c>
      <c r="C90" s="108" t="s">
        <v>176</v>
      </c>
      <c r="D90" s="109">
        <v>188</v>
      </c>
      <c r="E90" s="51"/>
      <c r="F90" s="51"/>
    </row>
    <row r="91" spans="1:15" x14ac:dyDescent="0.2">
      <c r="A91" s="106" t="s">
        <v>746</v>
      </c>
      <c r="B91" s="138" t="s">
        <v>286</v>
      </c>
      <c r="C91" s="108" t="s">
        <v>176</v>
      </c>
      <c r="D91" s="109">
        <v>193</v>
      </c>
      <c r="E91" s="51"/>
      <c r="F91" s="51"/>
    </row>
    <row r="92" spans="1:15" x14ac:dyDescent="0.2">
      <c r="A92" s="106" t="s">
        <v>747</v>
      </c>
      <c r="B92" s="138" t="s">
        <v>288</v>
      </c>
      <c r="C92" s="108" t="s">
        <v>176</v>
      </c>
      <c r="D92" s="109">
        <v>93</v>
      </c>
      <c r="E92" s="51"/>
      <c r="F92" s="51"/>
    </row>
    <row r="93" spans="1:15" ht="108" customHeight="1" x14ac:dyDescent="0.2">
      <c r="A93" s="106" t="s">
        <v>731</v>
      </c>
      <c r="B93" s="114" t="s">
        <v>698</v>
      </c>
      <c r="C93" s="108" t="s">
        <v>6</v>
      </c>
      <c r="D93" s="109">
        <v>4794.5</v>
      </c>
      <c r="E93" s="58"/>
      <c r="F93" s="59"/>
    </row>
    <row r="94" spans="1:15" ht="111.75" customHeight="1" x14ac:dyDescent="0.2">
      <c r="A94" s="106" t="s">
        <v>732</v>
      </c>
      <c r="B94" s="114" t="s">
        <v>559</v>
      </c>
      <c r="C94" s="108" t="s">
        <v>6</v>
      </c>
      <c r="D94" s="109">
        <v>8477</v>
      </c>
      <c r="E94" s="58"/>
      <c r="F94" s="59"/>
    </row>
    <row r="95" spans="1:15" ht="107.25" customHeight="1" x14ac:dyDescent="0.2">
      <c r="A95" s="106" t="s">
        <v>733</v>
      </c>
      <c r="B95" s="114" t="s">
        <v>292</v>
      </c>
      <c r="C95" s="108" t="s">
        <v>176</v>
      </c>
      <c r="D95" s="109">
        <v>9.5</v>
      </c>
      <c r="E95" s="58"/>
      <c r="F95" s="59"/>
    </row>
    <row r="96" spans="1:15" s="27" customFormat="1" ht="63" customHeight="1" x14ac:dyDescent="0.2">
      <c r="A96" s="106" t="s">
        <v>289</v>
      </c>
      <c r="B96" s="142" t="s">
        <v>294</v>
      </c>
      <c r="C96" s="143"/>
      <c r="D96" s="144"/>
      <c r="E96" s="25"/>
      <c r="F96" s="26"/>
      <c r="H96" s="28"/>
      <c r="I96" s="29"/>
      <c r="J96" s="30"/>
      <c r="K96" s="31"/>
      <c r="L96" s="32"/>
      <c r="M96" s="32"/>
      <c r="O96" s="29"/>
    </row>
    <row r="97" spans="1:15" s="27" customFormat="1" ht="25.5" x14ac:dyDescent="0.2">
      <c r="A97" s="106" t="s">
        <v>290</v>
      </c>
      <c r="B97" s="142" t="s">
        <v>295</v>
      </c>
      <c r="C97" s="108" t="s">
        <v>233</v>
      </c>
      <c r="D97" s="144">
        <v>433</v>
      </c>
      <c r="E97" s="25"/>
      <c r="F97" s="26"/>
      <c r="H97" s="28"/>
      <c r="I97" s="29"/>
      <c r="J97" s="30"/>
      <c r="K97" s="31"/>
      <c r="L97" s="32"/>
      <c r="M97" s="32"/>
      <c r="O97" s="29"/>
    </row>
    <row r="98" spans="1:15" s="27" customFormat="1" ht="51" x14ac:dyDescent="0.2">
      <c r="A98" s="106" t="s">
        <v>291</v>
      </c>
      <c r="B98" s="142" t="s">
        <v>296</v>
      </c>
      <c r="C98" s="108" t="s">
        <v>233</v>
      </c>
      <c r="D98" s="144">
        <v>129</v>
      </c>
      <c r="E98" s="25"/>
      <c r="F98" s="26"/>
      <c r="H98" s="28"/>
      <c r="I98" s="29"/>
      <c r="J98" s="30"/>
      <c r="K98" s="31"/>
      <c r="L98" s="32"/>
      <c r="M98" s="32"/>
      <c r="O98" s="29"/>
    </row>
    <row r="99" spans="1:15" s="27" customFormat="1" ht="38.25" x14ac:dyDescent="0.2">
      <c r="A99" s="106" t="s">
        <v>293</v>
      </c>
      <c r="B99" s="145" t="s">
        <v>587</v>
      </c>
      <c r="C99" s="108" t="s">
        <v>233</v>
      </c>
      <c r="D99" s="144">
        <v>616</v>
      </c>
      <c r="E99" s="25"/>
      <c r="F99" s="26"/>
      <c r="H99" s="28"/>
      <c r="I99" s="29"/>
      <c r="J99" s="30"/>
      <c r="K99" s="31"/>
      <c r="L99" s="32"/>
      <c r="M99" s="32"/>
      <c r="O99" s="29"/>
    </row>
    <row r="100" spans="1:15" s="27" customFormat="1" ht="38.25" x14ac:dyDescent="0.2">
      <c r="A100" s="106" t="s">
        <v>298</v>
      </c>
      <c r="B100" s="142" t="s">
        <v>297</v>
      </c>
      <c r="C100" s="108" t="s">
        <v>233</v>
      </c>
      <c r="D100" s="144">
        <v>296</v>
      </c>
      <c r="E100" s="25"/>
      <c r="F100" s="26"/>
      <c r="H100" s="28"/>
      <c r="I100" s="29"/>
      <c r="J100" s="30"/>
      <c r="K100" s="31"/>
      <c r="L100" s="32"/>
      <c r="M100" s="32"/>
      <c r="O100" s="29"/>
    </row>
    <row r="101" spans="1:15" s="27" customFormat="1" ht="38.25" x14ac:dyDescent="0.2">
      <c r="A101" s="106" t="s">
        <v>300</v>
      </c>
      <c r="B101" s="142" t="s">
        <v>589</v>
      </c>
      <c r="C101" s="108" t="s">
        <v>178</v>
      </c>
      <c r="D101" s="144">
        <v>797</v>
      </c>
      <c r="E101" s="25"/>
      <c r="F101" s="26"/>
      <c r="H101" s="28"/>
      <c r="I101" s="29"/>
      <c r="J101" s="30"/>
      <c r="K101" s="31"/>
      <c r="L101" s="32"/>
      <c r="M101" s="32"/>
      <c r="O101" s="29"/>
    </row>
    <row r="102" spans="1:15" s="27" customFormat="1" ht="38.25" x14ac:dyDescent="0.2">
      <c r="A102" s="106" t="s">
        <v>302</v>
      </c>
      <c r="B102" s="142" t="s">
        <v>588</v>
      </c>
      <c r="C102" s="108" t="s">
        <v>194</v>
      </c>
      <c r="D102" s="144">
        <v>58</v>
      </c>
      <c r="E102" s="25"/>
      <c r="F102" s="26"/>
      <c r="H102" s="28"/>
      <c r="I102" s="29"/>
      <c r="J102" s="30"/>
      <c r="K102" s="31"/>
      <c r="L102" s="32"/>
      <c r="M102" s="32"/>
      <c r="O102" s="29"/>
    </row>
    <row r="103" spans="1:15" s="27" customFormat="1" ht="40.5" customHeight="1" x14ac:dyDescent="0.2">
      <c r="A103" s="106" t="s">
        <v>734</v>
      </c>
      <c r="B103" s="142" t="s">
        <v>590</v>
      </c>
      <c r="C103" s="108" t="s">
        <v>194</v>
      </c>
      <c r="D103" s="144">
        <v>112</v>
      </c>
      <c r="E103" s="25"/>
      <c r="F103" s="26"/>
      <c r="H103" s="28"/>
      <c r="I103" s="29"/>
      <c r="J103" s="30"/>
      <c r="K103" s="31"/>
      <c r="L103" s="32"/>
      <c r="M103" s="32"/>
      <c r="O103" s="29"/>
    </row>
    <row r="104" spans="1:15" ht="72" x14ac:dyDescent="0.2">
      <c r="A104" s="106" t="s">
        <v>735</v>
      </c>
      <c r="B104" s="114" t="s">
        <v>560</v>
      </c>
      <c r="C104" s="108" t="s">
        <v>178</v>
      </c>
      <c r="D104" s="109">
        <v>300</v>
      </c>
      <c r="E104" s="51"/>
      <c r="F104" s="51"/>
    </row>
    <row r="105" spans="1:15" ht="48" x14ac:dyDescent="0.2">
      <c r="A105" s="106" t="s">
        <v>736</v>
      </c>
      <c r="B105" s="114" t="s">
        <v>299</v>
      </c>
      <c r="C105" s="108" t="s">
        <v>178</v>
      </c>
      <c r="D105" s="109">
        <v>1479.5</v>
      </c>
      <c r="E105" s="51"/>
      <c r="F105" s="51"/>
    </row>
    <row r="106" spans="1:15" ht="48" x14ac:dyDescent="0.2">
      <c r="A106" s="106" t="s">
        <v>737</v>
      </c>
      <c r="B106" s="114" t="s">
        <v>301</v>
      </c>
      <c r="C106" s="108" t="s">
        <v>178</v>
      </c>
      <c r="D106" s="109">
        <v>322</v>
      </c>
      <c r="E106" s="51"/>
      <c r="F106" s="51"/>
    </row>
    <row r="107" spans="1:15" ht="60" x14ac:dyDescent="0.2">
      <c r="A107" s="106" t="s">
        <v>738</v>
      </c>
      <c r="B107" s="114" t="s">
        <v>586</v>
      </c>
      <c r="C107" s="108"/>
      <c r="D107" s="109"/>
      <c r="E107" s="51"/>
      <c r="F107" s="51"/>
    </row>
    <row r="108" spans="1:15" x14ac:dyDescent="0.2">
      <c r="A108" s="106" t="s">
        <v>748</v>
      </c>
      <c r="B108" s="138" t="s">
        <v>263</v>
      </c>
      <c r="C108" s="108" t="s">
        <v>233</v>
      </c>
      <c r="D108" s="109">
        <v>1982</v>
      </c>
      <c r="E108" s="51"/>
      <c r="F108" s="146"/>
    </row>
    <row r="109" spans="1:15" x14ac:dyDescent="0.2">
      <c r="A109" s="106" t="s">
        <v>749</v>
      </c>
      <c r="B109" s="138" t="s">
        <v>264</v>
      </c>
      <c r="C109" s="108" t="s">
        <v>233</v>
      </c>
      <c r="D109" s="109">
        <v>778</v>
      </c>
      <c r="E109" s="51"/>
      <c r="F109" s="146"/>
    </row>
    <row r="110" spans="1:15" x14ac:dyDescent="0.2">
      <c r="A110" s="106" t="s">
        <v>750</v>
      </c>
      <c r="B110" s="138" t="s">
        <v>265</v>
      </c>
      <c r="C110" s="108" t="s">
        <v>233</v>
      </c>
      <c r="D110" s="109">
        <v>224</v>
      </c>
      <c r="E110" s="51"/>
      <c r="F110" s="146"/>
    </row>
    <row r="111" spans="1:15" x14ac:dyDescent="0.2">
      <c r="A111" s="106" t="s">
        <v>751</v>
      </c>
      <c r="B111" s="138" t="s">
        <v>266</v>
      </c>
      <c r="C111" s="108" t="s">
        <v>233</v>
      </c>
      <c r="D111" s="109">
        <v>1490</v>
      </c>
      <c r="E111" s="51"/>
      <c r="F111" s="146"/>
    </row>
    <row r="112" spans="1:15" ht="15.75" thickBot="1" x14ac:dyDescent="0.25">
      <c r="A112" s="106" t="s">
        <v>752</v>
      </c>
      <c r="B112" s="138" t="s">
        <v>267</v>
      </c>
      <c r="C112" s="108" t="s">
        <v>233</v>
      </c>
      <c r="D112" s="109">
        <v>566</v>
      </c>
      <c r="E112" s="51"/>
      <c r="F112" s="146"/>
    </row>
    <row r="113" spans="1:15" ht="16.5" thickTop="1" thickBot="1" x14ac:dyDescent="0.25">
      <c r="A113" s="147"/>
      <c r="B113" s="148"/>
      <c r="C113" s="149"/>
      <c r="D113" s="150"/>
      <c r="E113" s="222"/>
      <c r="F113" s="225"/>
    </row>
    <row r="114" spans="1:15" ht="15.75" thickTop="1" x14ac:dyDescent="0.2">
      <c r="A114" s="122"/>
      <c r="B114" s="132" t="s">
        <v>303</v>
      </c>
      <c r="C114" s="124"/>
      <c r="D114" s="109"/>
      <c r="E114" s="125"/>
      <c r="F114" s="126"/>
    </row>
    <row r="115" spans="1:15" ht="132" x14ac:dyDescent="0.2">
      <c r="A115" s="106" t="s">
        <v>304</v>
      </c>
      <c r="B115" s="129" t="s">
        <v>305</v>
      </c>
      <c r="C115" s="108" t="s">
        <v>233</v>
      </c>
      <c r="D115" s="109">
        <v>269</v>
      </c>
      <c r="E115" s="51"/>
      <c r="F115" s="59"/>
    </row>
    <row r="116" spans="1:15" s="35" customFormat="1" ht="256.5" customHeight="1" x14ac:dyDescent="0.2">
      <c r="A116" s="106" t="s">
        <v>306</v>
      </c>
      <c r="B116" s="151" t="s">
        <v>307</v>
      </c>
      <c r="C116" s="33"/>
      <c r="D116" s="34"/>
      <c r="F116" s="36"/>
      <c r="H116" s="37"/>
      <c r="I116" s="37"/>
      <c r="J116" s="38"/>
      <c r="K116" s="39"/>
      <c r="L116" s="38"/>
      <c r="M116" s="39"/>
      <c r="O116" s="37"/>
    </row>
    <row r="117" spans="1:15" ht="38.25" x14ac:dyDescent="0.2">
      <c r="A117" s="106" t="s">
        <v>313</v>
      </c>
      <c r="B117" s="152" t="s">
        <v>308</v>
      </c>
      <c r="C117" s="153" t="s">
        <v>194</v>
      </c>
      <c r="D117" s="154">
        <v>56</v>
      </c>
      <c r="E117" s="40"/>
      <c r="F117" s="41"/>
      <c r="H117" s="43"/>
      <c r="I117" s="43"/>
      <c r="J117" s="44"/>
      <c r="K117" s="45"/>
      <c r="L117" s="44"/>
      <c r="M117" s="45"/>
      <c r="O117" s="43"/>
    </row>
    <row r="118" spans="1:15" ht="38.25" x14ac:dyDescent="0.2">
      <c r="A118" s="106" t="s">
        <v>315</v>
      </c>
      <c r="B118" s="152" t="s">
        <v>309</v>
      </c>
      <c r="C118" s="153" t="s">
        <v>194</v>
      </c>
      <c r="D118" s="154">
        <v>28</v>
      </c>
      <c r="E118" s="40"/>
      <c r="F118" s="41"/>
      <c r="H118" s="43"/>
      <c r="I118" s="43"/>
      <c r="J118" s="44"/>
      <c r="K118" s="45"/>
      <c r="L118" s="44"/>
      <c r="M118" s="45"/>
      <c r="O118" s="43"/>
    </row>
    <row r="119" spans="1:15" ht="38.25" x14ac:dyDescent="0.2">
      <c r="A119" s="106" t="s">
        <v>317</v>
      </c>
      <c r="B119" s="152" t="s">
        <v>310</v>
      </c>
      <c r="C119" s="153" t="s">
        <v>194</v>
      </c>
      <c r="D119" s="154">
        <v>112</v>
      </c>
      <c r="E119" s="40"/>
      <c r="F119" s="41"/>
      <c r="H119" s="43"/>
      <c r="I119" s="43"/>
      <c r="J119" s="44"/>
      <c r="K119" s="45"/>
      <c r="L119" s="44"/>
      <c r="M119" s="45"/>
      <c r="O119" s="43"/>
    </row>
    <row r="120" spans="1:15" ht="38.25" x14ac:dyDescent="0.2">
      <c r="A120" s="106" t="s">
        <v>319</v>
      </c>
      <c r="B120" s="152" t="s">
        <v>311</v>
      </c>
      <c r="C120" s="153" t="s">
        <v>194</v>
      </c>
      <c r="D120" s="154">
        <v>56</v>
      </c>
      <c r="E120" s="40"/>
      <c r="F120" s="41"/>
      <c r="H120" s="43"/>
      <c r="I120" s="43"/>
      <c r="J120" s="44"/>
      <c r="K120" s="45"/>
      <c r="L120" s="44"/>
      <c r="M120" s="45"/>
      <c r="O120" s="43"/>
    </row>
    <row r="121" spans="1:15" ht="244.5" customHeight="1" x14ac:dyDescent="0.2">
      <c r="A121" s="106" t="s">
        <v>320</v>
      </c>
      <c r="B121" s="129" t="s">
        <v>312</v>
      </c>
      <c r="C121" s="108" t="s">
        <v>194</v>
      </c>
      <c r="D121" s="109">
        <v>54</v>
      </c>
      <c r="E121" s="58"/>
      <c r="F121" s="59"/>
    </row>
    <row r="122" spans="1:15" ht="257.25" customHeight="1" x14ac:dyDescent="0.2">
      <c r="A122" s="106" t="s">
        <v>321</v>
      </c>
      <c r="B122" s="129" t="s">
        <v>314</v>
      </c>
      <c r="C122" s="108" t="s">
        <v>194</v>
      </c>
      <c r="D122" s="109">
        <v>19</v>
      </c>
      <c r="E122" s="58"/>
      <c r="F122" s="59"/>
    </row>
    <row r="123" spans="1:15" ht="252" x14ac:dyDescent="0.2">
      <c r="A123" s="106" t="s">
        <v>707</v>
      </c>
      <c r="B123" s="129" t="s">
        <v>316</v>
      </c>
      <c r="C123" s="108" t="s">
        <v>194</v>
      </c>
      <c r="D123" s="109">
        <v>38</v>
      </c>
      <c r="E123" s="58"/>
      <c r="F123" s="59"/>
    </row>
    <row r="124" spans="1:15" ht="252" x14ac:dyDescent="0.2">
      <c r="A124" s="106" t="s">
        <v>701</v>
      </c>
      <c r="B124" s="129" t="s">
        <v>318</v>
      </c>
      <c r="C124" s="108" t="s">
        <v>194</v>
      </c>
      <c r="D124" s="109">
        <v>2</v>
      </c>
      <c r="E124" s="58"/>
      <c r="F124" s="59"/>
    </row>
    <row r="125" spans="1:15" ht="156" x14ac:dyDescent="0.2">
      <c r="A125" s="106" t="s">
        <v>702</v>
      </c>
      <c r="B125" s="114" t="s">
        <v>705</v>
      </c>
      <c r="C125" s="108" t="s">
        <v>194</v>
      </c>
      <c r="D125" s="109">
        <v>65</v>
      </c>
      <c r="E125" s="58"/>
      <c r="F125" s="59"/>
    </row>
    <row r="126" spans="1:15" ht="108" customHeight="1" x14ac:dyDescent="0.2">
      <c r="A126" s="106" t="s">
        <v>703</v>
      </c>
      <c r="B126" s="114" t="s">
        <v>706</v>
      </c>
      <c r="C126" s="108" t="s">
        <v>194</v>
      </c>
      <c r="D126" s="109">
        <v>3</v>
      </c>
      <c r="E126" s="58"/>
      <c r="F126" s="59"/>
    </row>
    <row r="127" spans="1:15" ht="120" x14ac:dyDescent="0.2">
      <c r="A127" s="106" t="s">
        <v>704</v>
      </c>
      <c r="B127" s="114" t="s">
        <v>720</v>
      </c>
      <c r="C127" s="108" t="s">
        <v>176</v>
      </c>
      <c r="D127" s="109">
        <v>66</v>
      </c>
      <c r="E127" s="58"/>
      <c r="F127" s="59"/>
      <c r="G127" s="104"/>
      <c r="H127" s="105"/>
      <c r="I127" s="105"/>
      <c r="J127" s="96"/>
      <c r="K127" s="110"/>
      <c r="L127" s="79"/>
      <c r="M127" s="105"/>
    </row>
    <row r="128" spans="1:15" ht="84" x14ac:dyDescent="0.2">
      <c r="A128" s="106" t="s">
        <v>708</v>
      </c>
      <c r="B128" s="114" t="s">
        <v>712</v>
      </c>
      <c r="C128" s="108" t="s">
        <v>6</v>
      </c>
      <c r="D128" s="109">
        <v>5200</v>
      </c>
      <c r="E128" s="58"/>
      <c r="F128" s="59"/>
      <c r="G128" s="104"/>
      <c r="H128" s="105"/>
      <c r="I128" s="105"/>
      <c r="J128" s="96"/>
      <c r="K128" s="110"/>
      <c r="L128" s="79"/>
      <c r="M128" s="105"/>
    </row>
    <row r="129" spans="1:13" ht="84" x14ac:dyDescent="0.2">
      <c r="A129" s="106" t="s">
        <v>709</v>
      </c>
      <c r="B129" s="114" t="s">
        <v>721</v>
      </c>
      <c r="C129" s="108" t="s">
        <v>6</v>
      </c>
      <c r="D129" s="109">
        <v>1428</v>
      </c>
      <c r="E129" s="58"/>
      <c r="F129" s="59"/>
      <c r="G129" s="104"/>
      <c r="H129" s="105"/>
      <c r="I129" s="105"/>
      <c r="J129" s="96"/>
      <c r="K129" s="110"/>
      <c r="L129" s="79"/>
      <c r="M129" s="105"/>
    </row>
    <row r="130" spans="1:13" ht="73.5" customHeight="1" x14ac:dyDescent="0.2">
      <c r="A130" s="106" t="s">
        <v>710</v>
      </c>
      <c r="B130" s="114" t="s">
        <v>711</v>
      </c>
      <c r="C130" s="108" t="s">
        <v>178</v>
      </c>
      <c r="D130" s="109">
        <v>88</v>
      </c>
      <c r="E130" s="58"/>
      <c r="F130" s="59">
        <f>E130*D130</f>
        <v>0</v>
      </c>
      <c r="G130" s="104"/>
      <c r="H130" s="105"/>
      <c r="I130" s="105"/>
      <c r="J130" s="96"/>
      <c r="K130" s="110"/>
      <c r="L130" s="79"/>
      <c r="M130" s="105"/>
    </row>
    <row r="131" spans="1:13" s="159" customFormat="1" ht="84" x14ac:dyDescent="0.2">
      <c r="A131" s="106" t="s">
        <v>716</v>
      </c>
      <c r="B131" s="130" t="s">
        <v>715</v>
      </c>
      <c r="C131" s="155" t="s">
        <v>178</v>
      </c>
      <c r="D131" s="156">
        <v>1045.44</v>
      </c>
      <c r="E131" s="53"/>
      <c r="F131" s="54">
        <f>E131*D131</f>
        <v>0</v>
      </c>
      <c r="G131" s="157"/>
      <c r="H131" s="157"/>
      <c r="I131" s="157"/>
      <c r="J131" s="158"/>
      <c r="K131" s="158"/>
      <c r="L131" s="157"/>
      <c r="M131" s="157"/>
    </row>
    <row r="132" spans="1:13" s="159" customFormat="1" ht="120" x14ac:dyDescent="0.2">
      <c r="A132" s="106" t="s">
        <v>717</v>
      </c>
      <c r="B132" s="114" t="s">
        <v>718</v>
      </c>
      <c r="C132" s="155"/>
      <c r="D132" s="156"/>
      <c r="E132" s="53"/>
      <c r="F132" s="54">
        <f t="shared" ref="F132:F135" si="0">E132*D132</f>
        <v>0</v>
      </c>
      <c r="G132" s="157"/>
      <c r="H132" s="157"/>
      <c r="I132" s="157"/>
      <c r="J132" s="158"/>
      <c r="K132" s="158"/>
      <c r="L132" s="157"/>
      <c r="M132" s="157"/>
    </row>
    <row r="133" spans="1:13" s="52" customFormat="1" ht="12.75" x14ac:dyDescent="0.2">
      <c r="A133" s="106" t="s">
        <v>753</v>
      </c>
      <c r="B133" s="114" t="s">
        <v>713</v>
      </c>
      <c r="C133" s="155" t="s">
        <v>6</v>
      </c>
      <c r="D133" s="156">
        <v>26481</v>
      </c>
      <c r="E133" s="53"/>
      <c r="F133" s="54">
        <f t="shared" si="0"/>
        <v>0</v>
      </c>
      <c r="H133" s="160"/>
      <c r="I133" s="160"/>
      <c r="J133" s="160"/>
      <c r="K133" s="160"/>
      <c r="L133" s="160"/>
      <c r="M133" s="160"/>
    </row>
    <row r="134" spans="1:13" x14ac:dyDescent="0.2">
      <c r="A134" s="106" t="s">
        <v>754</v>
      </c>
      <c r="B134" s="114" t="s">
        <v>714</v>
      </c>
      <c r="C134" s="155" t="s">
        <v>6</v>
      </c>
      <c r="D134" s="156">
        <v>31490</v>
      </c>
      <c r="E134" s="53"/>
      <c r="F134" s="54">
        <f t="shared" si="0"/>
        <v>0</v>
      </c>
      <c r="G134" s="104"/>
      <c r="H134" s="105"/>
      <c r="I134" s="105"/>
      <c r="J134" s="74"/>
      <c r="K134" s="105"/>
      <c r="L134" s="79"/>
      <c r="M134" s="105"/>
    </row>
    <row r="135" spans="1:13" ht="144.75" thickBot="1" x14ac:dyDescent="0.25">
      <c r="A135" s="106" t="s">
        <v>755</v>
      </c>
      <c r="B135" s="114" t="s">
        <v>719</v>
      </c>
      <c r="C135" s="155" t="s">
        <v>176</v>
      </c>
      <c r="D135" s="156">
        <v>325.97000000000003</v>
      </c>
      <c r="E135" s="53"/>
      <c r="F135" s="54">
        <f t="shared" si="0"/>
        <v>0</v>
      </c>
      <c r="G135" s="104"/>
      <c r="H135" s="105"/>
      <c r="I135" s="105"/>
      <c r="J135" s="96"/>
      <c r="K135" s="110"/>
      <c r="L135" s="79"/>
      <c r="M135" s="105"/>
    </row>
    <row r="136" spans="1:13" ht="16.5" thickTop="1" thickBot="1" x14ac:dyDescent="0.25">
      <c r="A136" s="161"/>
      <c r="B136" s="162"/>
      <c r="C136" s="163"/>
      <c r="D136" s="164"/>
      <c r="E136" s="222"/>
      <c r="F136" s="223"/>
    </row>
    <row r="137" spans="1:13" ht="30.75" thickTop="1" x14ac:dyDescent="0.2">
      <c r="A137" s="122"/>
      <c r="B137" s="132" t="s">
        <v>322</v>
      </c>
      <c r="C137" s="124"/>
      <c r="D137" s="109"/>
      <c r="E137" s="125"/>
      <c r="F137" s="126"/>
    </row>
    <row r="138" spans="1:13" ht="51" x14ac:dyDescent="0.2">
      <c r="A138" s="106" t="s">
        <v>756</v>
      </c>
      <c r="B138" s="152" t="s">
        <v>323</v>
      </c>
      <c r="C138" s="108" t="s">
        <v>176</v>
      </c>
      <c r="D138" s="109">
        <v>66</v>
      </c>
      <c r="E138" s="58"/>
      <c r="F138" s="58"/>
    </row>
    <row r="139" spans="1:13" ht="51" x14ac:dyDescent="0.2">
      <c r="A139" s="106" t="s">
        <v>757</v>
      </c>
      <c r="B139" s="130" t="s">
        <v>324</v>
      </c>
      <c r="C139" s="108" t="s">
        <v>176</v>
      </c>
      <c r="D139" s="109">
        <v>82.5</v>
      </c>
      <c r="E139" s="51"/>
      <c r="F139" s="51"/>
    </row>
    <row r="140" spans="1:13" ht="63.75" x14ac:dyDescent="0.2">
      <c r="A140" s="106" t="s">
        <v>758</v>
      </c>
      <c r="B140" s="130" t="s">
        <v>325</v>
      </c>
      <c r="C140" s="108" t="s">
        <v>176</v>
      </c>
      <c r="D140" s="109">
        <v>48.84</v>
      </c>
      <c r="E140" s="51"/>
      <c r="F140" s="51"/>
    </row>
    <row r="141" spans="1:13" ht="76.5" x14ac:dyDescent="0.2">
      <c r="A141" s="106" t="s">
        <v>759</v>
      </c>
      <c r="B141" s="130" t="s">
        <v>327</v>
      </c>
      <c r="C141" s="108" t="s">
        <v>176</v>
      </c>
      <c r="D141" s="109">
        <v>17.11</v>
      </c>
      <c r="E141" s="51"/>
      <c r="F141" s="51"/>
    </row>
    <row r="142" spans="1:13" ht="89.25" x14ac:dyDescent="0.2">
      <c r="A142" s="106" t="s">
        <v>760</v>
      </c>
      <c r="B142" s="145" t="s">
        <v>699</v>
      </c>
      <c r="C142" s="108" t="s">
        <v>178</v>
      </c>
      <c r="D142" s="109">
        <v>0.81</v>
      </c>
      <c r="E142" s="51"/>
      <c r="F142" s="51"/>
    </row>
    <row r="143" spans="1:13" ht="89.25" x14ac:dyDescent="0.2">
      <c r="A143" s="106" t="s">
        <v>761</v>
      </c>
      <c r="B143" s="130" t="s">
        <v>328</v>
      </c>
      <c r="C143" s="108" t="s">
        <v>178</v>
      </c>
      <c r="D143" s="109">
        <v>62</v>
      </c>
      <c r="E143" s="51"/>
      <c r="F143" s="51"/>
    </row>
    <row r="144" spans="1:13" ht="101.25" customHeight="1" x14ac:dyDescent="0.2">
      <c r="A144" s="106" t="s">
        <v>762</v>
      </c>
      <c r="B144" s="130" t="s">
        <v>329</v>
      </c>
      <c r="C144" s="108" t="s">
        <v>233</v>
      </c>
      <c r="D144" s="109">
        <v>38</v>
      </c>
      <c r="E144" s="51"/>
      <c r="F144" s="51"/>
    </row>
    <row r="145" spans="1:6" ht="90" thickBot="1" x14ac:dyDescent="0.25">
      <c r="A145" s="106" t="s">
        <v>763</v>
      </c>
      <c r="B145" s="130" t="s">
        <v>330</v>
      </c>
      <c r="C145" s="108" t="s">
        <v>178</v>
      </c>
      <c r="D145" s="109">
        <v>13.5</v>
      </c>
      <c r="E145" s="51"/>
      <c r="F145" s="51"/>
    </row>
    <row r="146" spans="1:6" ht="16.5" thickTop="1" thickBot="1" x14ac:dyDescent="0.25">
      <c r="A146" s="161"/>
      <c r="B146" s="162"/>
      <c r="C146" s="163"/>
      <c r="D146" s="164"/>
      <c r="E146" s="165"/>
      <c r="F146" s="51"/>
    </row>
    <row r="147" spans="1:6" ht="15.75" thickTop="1" x14ac:dyDescent="0.2">
      <c r="A147" s="122"/>
      <c r="B147" s="132" t="s">
        <v>700</v>
      </c>
      <c r="C147" s="124"/>
      <c r="D147" s="109"/>
      <c r="E147" s="125"/>
      <c r="F147" s="126"/>
    </row>
    <row r="148" spans="1:6" ht="51" x14ac:dyDescent="0.2">
      <c r="A148" s="106" t="s">
        <v>756</v>
      </c>
      <c r="B148" s="152" t="s">
        <v>323</v>
      </c>
      <c r="C148" s="108" t="s">
        <v>176</v>
      </c>
      <c r="D148" s="109">
        <v>670</v>
      </c>
      <c r="E148" s="58"/>
      <c r="F148" s="58"/>
    </row>
    <row r="149" spans="1:6" ht="51" x14ac:dyDescent="0.2">
      <c r="A149" s="106" t="s">
        <v>757</v>
      </c>
      <c r="B149" s="130" t="s">
        <v>324</v>
      </c>
      <c r="C149" s="108" t="s">
        <v>176</v>
      </c>
      <c r="D149" s="109">
        <v>837.5</v>
      </c>
      <c r="E149" s="51"/>
      <c r="F149" s="51"/>
    </row>
    <row r="150" spans="1:6" ht="63.75" x14ac:dyDescent="0.2">
      <c r="A150" s="106" t="s">
        <v>758</v>
      </c>
      <c r="B150" s="130" t="s">
        <v>325</v>
      </c>
      <c r="C150" s="108" t="s">
        <v>176</v>
      </c>
      <c r="D150" s="109">
        <v>670</v>
      </c>
      <c r="E150" s="51"/>
      <c r="F150" s="51"/>
    </row>
    <row r="151" spans="1:6" ht="76.5" x14ac:dyDescent="0.2">
      <c r="A151" s="106" t="s">
        <v>759</v>
      </c>
      <c r="B151" s="130" t="s">
        <v>327</v>
      </c>
      <c r="C151" s="108" t="s">
        <v>176</v>
      </c>
      <c r="D151" s="109">
        <v>167.5</v>
      </c>
      <c r="E151" s="51"/>
      <c r="F151" s="51"/>
    </row>
    <row r="152" spans="1:6" ht="89.25" x14ac:dyDescent="0.2">
      <c r="A152" s="106" t="s">
        <v>760</v>
      </c>
      <c r="B152" s="145" t="s">
        <v>699</v>
      </c>
      <c r="C152" s="108" t="s">
        <v>178</v>
      </c>
      <c r="D152" s="109">
        <v>5.4</v>
      </c>
      <c r="E152" s="51"/>
      <c r="F152" s="51"/>
    </row>
    <row r="153" spans="1:6" ht="89.25" x14ac:dyDescent="0.2">
      <c r="A153" s="106" t="s">
        <v>761</v>
      </c>
      <c r="B153" s="130" t="s">
        <v>328</v>
      </c>
      <c r="C153" s="108" t="s">
        <v>178</v>
      </c>
      <c r="D153" s="109">
        <v>924</v>
      </c>
      <c r="E153" s="51"/>
      <c r="F153" s="51"/>
    </row>
    <row r="154" spans="1:6" ht="101.25" customHeight="1" x14ac:dyDescent="0.2">
      <c r="A154" s="106" t="s">
        <v>762</v>
      </c>
      <c r="B154" s="130" t="s">
        <v>329</v>
      </c>
      <c r="C154" s="108" t="s">
        <v>233</v>
      </c>
      <c r="D154" s="109">
        <v>406</v>
      </c>
      <c r="E154" s="51"/>
      <c r="F154" s="51"/>
    </row>
    <row r="155" spans="1:6" ht="89.25" x14ac:dyDescent="0.2">
      <c r="A155" s="106" t="s">
        <v>763</v>
      </c>
      <c r="B155" s="130" t="s">
        <v>330</v>
      </c>
      <c r="C155" s="108" t="s">
        <v>178</v>
      </c>
      <c r="D155" s="109">
        <v>90</v>
      </c>
      <c r="E155" s="51"/>
      <c r="F155" s="51"/>
    </row>
    <row r="156" spans="1:6" ht="15.75" thickBot="1" x14ac:dyDescent="0.25">
      <c r="A156" s="147"/>
      <c r="B156" s="148"/>
      <c r="C156" s="149"/>
      <c r="D156" s="150"/>
      <c r="E156" s="224"/>
      <c r="F156" s="225"/>
    </row>
    <row r="157" spans="1:6" ht="15.75" thickTop="1" x14ac:dyDescent="0.2">
      <c r="A157" s="122"/>
      <c r="B157" s="132" t="s">
        <v>331</v>
      </c>
      <c r="C157" s="124"/>
      <c r="D157" s="109"/>
      <c r="E157" s="125"/>
      <c r="F157" s="126"/>
    </row>
    <row r="158" spans="1:6" ht="77.25" customHeight="1" x14ac:dyDescent="0.2">
      <c r="A158" s="106" t="s">
        <v>764</v>
      </c>
      <c r="B158" s="130" t="s">
        <v>332</v>
      </c>
      <c r="C158" s="108" t="s">
        <v>178</v>
      </c>
      <c r="D158" s="109">
        <v>116.84139999999999</v>
      </c>
      <c r="E158" s="51"/>
      <c r="F158" s="51"/>
    </row>
    <row r="159" spans="1:6" ht="60" x14ac:dyDescent="0.2">
      <c r="A159" s="106" t="s">
        <v>765</v>
      </c>
      <c r="B159" s="130" t="s">
        <v>333</v>
      </c>
      <c r="C159" s="108" t="s">
        <v>176</v>
      </c>
      <c r="D159" s="109">
        <v>9.5679999999999996</v>
      </c>
      <c r="E159" s="51"/>
      <c r="F159" s="51"/>
    </row>
    <row r="160" spans="1:6" ht="51" x14ac:dyDescent="0.2">
      <c r="A160" s="106" t="s">
        <v>766</v>
      </c>
      <c r="B160" s="130" t="s">
        <v>334</v>
      </c>
      <c r="C160" s="108" t="s">
        <v>176</v>
      </c>
      <c r="D160" s="109">
        <v>11.9625</v>
      </c>
      <c r="E160" s="51"/>
      <c r="F160" s="51"/>
    </row>
    <row r="161" spans="1:6" ht="51" x14ac:dyDescent="0.2">
      <c r="A161" s="106" t="s">
        <v>767</v>
      </c>
      <c r="B161" s="130" t="s">
        <v>335</v>
      </c>
      <c r="C161" s="108" t="s">
        <v>326</v>
      </c>
      <c r="D161" s="109">
        <v>107.66249999999999</v>
      </c>
      <c r="E161" s="51"/>
      <c r="F161" s="51"/>
    </row>
    <row r="162" spans="1:6" ht="103.5" customHeight="1" x14ac:dyDescent="0.2">
      <c r="A162" s="106" t="s">
        <v>768</v>
      </c>
      <c r="B162" s="130" t="s">
        <v>336</v>
      </c>
      <c r="C162" s="108" t="s">
        <v>178</v>
      </c>
      <c r="D162" s="109">
        <v>119.05</v>
      </c>
      <c r="E162" s="51"/>
      <c r="F162" s="51"/>
    </row>
    <row r="163" spans="1:6" ht="102.75" customHeight="1" x14ac:dyDescent="0.2">
      <c r="A163" s="106" t="s">
        <v>769</v>
      </c>
      <c r="B163" s="130" t="s">
        <v>337</v>
      </c>
      <c r="C163" s="108" t="s">
        <v>6</v>
      </c>
      <c r="D163" s="109">
        <v>7.92</v>
      </c>
      <c r="E163" s="51"/>
      <c r="F163" s="51"/>
    </row>
    <row r="164" spans="1:6" ht="114.75" x14ac:dyDescent="0.2">
      <c r="A164" s="106" t="s">
        <v>770</v>
      </c>
      <c r="B164" s="130" t="s">
        <v>338</v>
      </c>
      <c r="C164" s="108" t="s">
        <v>339</v>
      </c>
      <c r="D164" s="109">
        <v>0.15</v>
      </c>
      <c r="E164" s="51"/>
      <c r="F164" s="51"/>
    </row>
    <row r="165" spans="1:6" ht="114.75" x14ac:dyDescent="0.2">
      <c r="A165" s="106" t="s">
        <v>771</v>
      </c>
      <c r="B165" s="130" t="s">
        <v>340</v>
      </c>
      <c r="C165" s="108" t="s">
        <v>6</v>
      </c>
      <c r="D165" s="109">
        <v>86.83</v>
      </c>
      <c r="E165" s="51"/>
      <c r="F165" s="51"/>
    </row>
    <row r="166" spans="1:6" ht="114.75" x14ac:dyDescent="0.2">
      <c r="A166" s="106" t="s">
        <v>772</v>
      </c>
      <c r="B166" s="130" t="s">
        <v>341</v>
      </c>
      <c r="C166" s="108" t="s">
        <v>176</v>
      </c>
      <c r="D166" s="109">
        <v>0.46</v>
      </c>
      <c r="E166" s="51"/>
      <c r="F166" s="51"/>
    </row>
    <row r="167" spans="1:6" ht="102" x14ac:dyDescent="0.2">
      <c r="A167" s="106" t="s">
        <v>773</v>
      </c>
      <c r="B167" s="130" t="s">
        <v>342</v>
      </c>
      <c r="C167" s="108" t="s">
        <v>233</v>
      </c>
      <c r="D167" s="109">
        <v>9.1999999999999993</v>
      </c>
      <c r="E167" s="51"/>
      <c r="F167" s="51"/>
    </row>
    <row r="168" spans="1:6" ht="63.75" x14ac:dyDescent="0.2">
      <c r="A168" s="106" t="s">
        <v>774</v>
      </c>
      <c r="B168" s="130" t="s">
        <v>343</v>
      </c>
      <c r="C168" s="108" t="s">
        <v>178</v>
      </c>
      <c r="D168" s="109">
        <v>8.9</v>
      </c>
      <c r="E168" s="51"/>
      <c r="F168" s="51"/>
    </row>
    <row r="169" spans="1:6" ht="60" x14ac:dyDescent="0.2">
      <c r="A169" s="106" t="s">
        <v>775</v>
      </c>
      <c r="B169" s="130" t="s">
        <v>344</v>
      </c>
      <c r="C169" s="108" t="s">
        <v>176</v>
      </c>
      <c r="D169" s="109">
        <v>11.97</v>
      </c>
      <c r="E169" s="51"/>
      <c r="F169" s="51"/>
    </row>
    <row r="170" spans="1:6" ht="90" customHeight="1" x14ac:dyDescent="0.2">
      <c r="A170" s="106" t="s">
        <v>776</v>
      </c>
      <c r="B170" s="130" t="s">
        <v>345</v>
      </c>
      <c r="C170" s="108" t="s">
        <v>346</v>
      </c>
      <c r="D170" s="109">
        <v>1</v>
      </c>
      <c r="E170" s="58"/>
      <c r="F170" s="59"/>
    </row>
    <row r="171" spans="1:6" ht="60" x14ac:dyDescent="0.2">
      <c r="A171" s="106" t="s">
        <v>777</v>
      </c>
      <c r="B171" s="130" t="s">
        <v>347</v>
      </c>
      <c r="C171" s="108" t="s">
        <v>178</v>
      </c>
      <c r="D171" s="109">
        <v>5.57</v>
      </c>
      <c r="E171" s="58"/>
      <c r="F171" s="59"/>
    </row>
    <row r="172" spans="1:6" ht="63" customHeight="1" x14ac:dyDescent="0.2">
      <c r="A172" s="106" t="s">
        <v>778</v>
      </c>
      <c r="B172" s="130" t="s">
        <v>348</v>
      </c>
      <c r="C172" s="108" t="s">
        <v>178</v>
      </c>
      <c r="D172" s="109">
        <v>0.79</v>
      </c>
      <c r="E172" s="58"/>
      <c r="F172" s="59"/>
    </row>
    <row r="173" spans="1:6" ht="48" x14ac:dyDescent="0.2">
      <c r="A173" s="106" t="s">
        <v>779</v>
      </c>
      <c r="B173" s="130" t="s">
        <v>349</v>
      </c>
      <c r="C173" s="108" t="s">
        <v>178</v>
      </c>
      <c r="D173" s="109">
        <v>81.069999999999993</v>
      </c>
      <c r="E173" s="58"/>
      <c r="F173" s="59"/>
    </row>
    <row r="174" spans="1:6" ht="48" x14ac:dyDescent="0.2">
      <c r="A174" s="106" t="s">
        <v>780</v>
      </c>
      <c r="B174" s="130" t="s">
        <v>350</v>
      </c>
      <c r="C174" s="108" t="s">
        <v>178</v>
      </c>
      <c r="D174" s="109">
        <v>9</v>
      </c>
      <c r="E174" s="58"/>
      <c r="F174" s="59"/>
    </row>
    <row r="175" spans="1:6" ht="60" x14ac:dyDescent="0.2">
      <c r="A175" s="106" t="s">
        <v>781</v>
      </c>
      <c r="B175" s="130" t="s">
        <v>351</v>
      </c>
      <c r="C175" s="108" t="s">
        <v>178</v>
      </c>
      <c r="D175" s="109">
        <v>24.85</v>
      </c>
      <c r="E175" s="58"/>
      <c r="F175" s="59"/>
    </row>
    <row r="176" spans="1:6" ht="76.5" x14ac:dyDescent="0.2">
      <c r="A176" s="106" t="s">
        <v>782</v>
      </c>
      <c r="B176" s="130" t="s">
        <v>352</v>
      </c>
      <c r="C176" s="108" t="s">
        <v>194</v>
      </c>
      <c r="D176" s="109">
        <v>1</v>
      </c>
      <c r="E176" s="58"/>
      <c r="F176" s="59"/>
    </row>
    <row r="177" spans="1:6" ht="60" x14ac:dyDescent="0.2">
      <c r="A177" s="106" t="s">
        <v>783</v>
      </c>
      <c r="B177" s="130" t="s">
        <v>353</v>
      </c>
      <c r="C177" s="108" t="s">
        <v>194</v>
      </c>
      <c r="D177" s="109">
        <v>1</v>
      </c>
      <c r="E177" s="58"/>
      <c r="F177" s="59"/>
    </row>
    <row r="178" spans="1:6" ht="77.25" customHeight="1" x14ac:dyDescent="0.2">
      <c r="A178" s="106" t="s">
        <v>784</v>
      </c>
      <c r="B178" s="130" t="s">
        <v>354</v>
      </c>
      <c r="C178" s="108" t="s">
        <v>194</v>
      </c>
      <c r="D178" s="109">
        <v>1</v>
      </c>
      <c r="E178" s="58"/>
      <c r="F178" s="59"/>
    </row>
    <row r="179" spans="1:6" ht="102" x14ac:dyDescent="0.2">
      <c r="A179" s="106" t="s">
        <v>785</v>
      </c>
      <c r="B179" s="130" t="s">
        <v>355</v>
      </c>
      <c r="C179" s="108" t="s">
        <v>194</v>
      </c>
      <c r="D179" s="109">
        <v>2</v>
      </c>
      <c r="E179" s="58"/>
      <c r="F179" s="59"/>
    </row>
    <row r="180" spans="1:6" ht="39" thickBot="1" x14ac:dyDescent="0.25">
      <c r="A180" s="106" t="s">
        <v>786</v>
      </c>
      <c r="B180" s="130" t="s">
        <v>356</v>
      </c>
      <c r="C180" s="108" t="s">
        <v>194</v>
      </c>
      <c r="D180" s="109">
        <v>2</v>
      </c>
      <c r="E180" s="58"/>
      <c r="F180" s="59"/>
    </row>
    <row r="181" spans="1:6" ht="16.5" thickTop="1" thickBot="1" x14ac:dyDescent="0.25">
      <c r="A181" s="118"/>
      <c r="B181" s="119"/>
      <c r="C181" s="120"/>
      <c r="D181" s="121"/>
      <c r="E181" s="222"/>
      <c r="F181" s="223"/>
    </row>
    <row r="182" spans="1:6" ht="30.75" thickTop="1" x14ac:dyDescent="0.2">
      <c r="A182" s="166"/>
      <c r="B182" s="167" t="s">
        <v>357</v>
      </c>
      <c r="C182" s="168"/>
      <c r="D182" s="168"/>
      <c r="E182" s="169"/>
      <c r="F182" s="169"/>
    </row>
    <row r="183" spans="1:6" ht="60" x14ac:dyDescent="0.2">
      <c r="A183" s="106" t="s">
        <v>358</v>
      </c>
      <c r="B183" s="130" t="s">
        <v>359</v>
      </c>
      <c r="C183" s="108" t="s">
        <v>176</v>
      </c>
      <c r="D183" s="109">
        <v>5.45</v>
      </c>
      <c r="E183" s="58"/>
      <c r="F183" s="59"/>
    </row>
    <row r="184" spans="1:6" ht="72" x14ac:dyDescent="0.2">
      <c r="A184" s="106" t="s">
        <v>360</v>
      </c>
      <c r="B184" s="130" t="s">
        <v>361</v>
      </c>
      <c r="C184" s="108" t="s">
        <v>176</v>
      </c>
      <c r="D184" s="109">
        <f>1.6*1.25</f>
        <v>2</v>
      </c>
      <c r="E184" s="51"/>
      <c r="F184" s="51"/>
    </row>
    <row r="185" spans="1:6" ht="48" x14ac:dyDescent="0.2">
      <c r="A185" s="106" t="s">
        <v>362</v>
      </c>
      <c r="B185" s="130" t="s">
        <v>363</v>
      </c>
      <c r="C185" s="108" t="s">
        <v>176</v>
      </c>
      <c r="D185" s="109">
        <v>4.55</v>
      </c>
      <c r="E185" s="51"/>
      <c r="F185" s="51"/>
    </row>
    <row r="186" spans="1:6" ht="36" x14ac:dyDescent="0.2">
      <c r="A186" s="106" t="s">
        <v>364</v>
      </c>
      <c r="B186" s="114" t="s">
        <v>182</v>
      </c>
      <c r="C186" s="108" t="s">
        <v>176</v>
      </c>
      <c r="D186" s="109">
        <v>40.950000000000003</v>
      </c>
      <c r="E186" s="51"/>
      <c r="F186" s="51"/>
    </row>
    <row r="187" spans="1:6" ht="96" x14ac:dyDescent="0.2">
      <c r="A187" s="106" t="s">
        <v>365</v>
      </c>
      <c r="B187" s="130" t="s">
        <v>366</v>
      </c>
      <c r="C187" s="108" t="s">
        <v>178</v>
      </c>
      <c r="D187" s="109">
        <v>5</v>
      </c>
      <c r="E187" s="51"/>
      <c r="F187" s="51"/>
    </row>
    <row r="188" spans="1:6" ht="96" x14ac:dyDescent="0.2">
      <c r="A188" s="106" t="s">
        <v>367</v>
      </c>
      <c r="B188" s="130" t="s">
        <v>368</v>
      </c>
      <c r="C188" s="108" t="s">
        <v>233</v>
      </c>
      <c r="D188" s="109">
        <v>18</v>
      </c>
      <c r="E188" s="58"/>
      <c r="F188" s="59"/>
    </row>
    <row r="189" spans="1:6" ht="96" x14ac:dyDescent="0.2">
      <c r="A189" s="106" t="s">
        <v>369</v>
      </c>
      <c r="B189" s="130" t="s">
        <v>370</v>
      </c>
      <c r="C189" s="108" t="s">
        <v>178</v>
      </c>
      <c r="D189" s="109">
        <v>12.5</v>
      </c>
      <c r="E189" s="51"/>
      <c r="F189" s="51"/>
    </row>
    <row r="190" spans="1:6" ht="60" x14ac:dyDescent="0.2">
      <c r="A190" s="106" t="s">
        <v>371</v>
      </c>
      <c r="B190" s="130" t="s">
        <v>372</v>
      </c>
      <c r="C190" s="108" t="s">
        <v>178</v>
      </c>
      <c r="D190" s="109">
        <v>13.25</v>
      </c>
      <c r="E190" s="51"/>
      <c r="F190" s="51"/>
    </row>
    <row r="191" spans="1:6" ht="60.75" thickBot="1" x14ac:dyDescent="0.25">
      <c r="A191" s="106" t="s">
        <v>373</v>
      </c>
      <c r="B191" s="130" t="s">
        <v>374</v>
      </c>
      <c r="C191" s="108" t="s">
        <v>178</v>
      </c>
      <c r="D191" s="109">
        <v>12.5</v>
      </c>
      <c r="E191" s="51"/>
      <c r="F191" s="51"/>
    </row>
    <row r="192" spans="1:6" ht="16.5" thickTop="1" thickBot="1" x14ac:dyDescent="0.25">
      <c r="A192" s="118"/>
      <c r="B192" s="119"/>
      <c r="C192" s="120"/>
      <c r="D192" s="121"/>
      <c r="E192" s="222"/>
      <c r="F192" s="223"/>
    </row>
    <row r="193" spans="1:6" ht="30.75" thickTop="1" x14ac:dyDescent="0.2">
      <c r="A193" s="170"/>
      <c r="B193" s="167" t="s">
        <v>375</v>
      </c>
      <c r="C193" s="168"/>
      <c r="D193" s="168"/>
      <c r="E193" s="169"/>
      <c r="F193" s="169"/>
    </row>
    <row r="194" spans="1:6" ht="84" x14ac:dyDescent="0.2">
      <c r="A194" s="106" t="s">
        <v>376</v>
      </c>
      <c r="B194" s="130" t="s">
        <v>377</v>
      </c>
      <c r="C194" s="108" t="s">
        <v>233</v>
      </c>
      <c r="D194" s="109">
        <v>21.5</v>
      </c>
      <c r="E194" s="51"/>
      <c r="F194" s="51"/>
    </row>
    <row r="195" spans="1:6" ht="72" x14ac:dyDescent="0.2">
      <c r="A195" s="106" t="s">
        <v>378</v>
      </c>
      <c r="B195" s="130" t="s">
        <v>379</v>
      </c>
      <c r="C195" s="108" t="s">
        <v>233</v>
      </c>
      <c r="D195" s="109">
        <v>9.1</v>
      </c>
      <c r="E195" s="51"/>
      <c r="F195" s="51"/>
    </row>
    <row r="196" spans="1:6" ht="72" x14ac:dyDescent="0.2">
      <c r="A196" s="106" t="s">
        <v>380</v>
      </c>
      <c r="B196" s="130" t="s">
        <v>381</v>
      </c>
      <c r="C196" s="108" t="s">
        <v>233</v>
      </c>
      <c r="D196" s="109">
        <v>8.6</v>
      </c>
      <c r="E196" s="51"/>
      <c r="F196" s="51"/>
    </row>
    <row r="197" spans="1:6" ht="72" x14ac:dyDescent="0.2">
      <c r="A197" s="106" t="s">
        <v>382</v>
      </c>
      <c r="B197" s="130" t="s">
        <v>383</v>
      </c>
      <c r="C197" s="108" t="s">
        <v>178</v>
      </c>
      <c r="D197" s="109">
        <v>9.6</v>
      </c>
      <c r="E197" s="51"/>
      <c r="F197" s="51"/>
    </row>
    <row r="198" spans="1:6" ht="60.75" thickBot="1" x14ac:dyDescent="0.25">
      <c r="A198" s="106" t="s">
        <v>384</v>
      </c>
      <c r="B198" s="130" t="s">
        <v>385</v>
      </c>
      <c r="C198" s="108" t="s">
        <v>178</v>
      </c>
      <c r="D198" s="109">
        <v>9.6</v>
      </c>
      <c r="E198" s="51"/>
      <c r="F198" s="51"/>
    </row>
    <row r="199" spans="1:6" ht="16.5" thickTop="1" thickBot="1" x14ac:dyDescent="0.25">
      <c r="A199" s="118"/>
      <c r="B199" s="119"/>
      <c r="C199" s="120"/>
      <c r="D199" s="121"/>
      <c r="E199" s="222"/>
      <c r="F199" s="223"/>
    </row>
    <row r="200" spans="1:6" ht="30.75" thickTop="1" x14ac:dyDescent="0.2">
      <c r="A200" s="170"/>
      <c r="B200" s="171" t="s">
        <v>386</v>
      </c>
      <c r="C200" s="168"/>
      <c r="D200" s="168"/>
      <c r="E200" s="169"/>
      <c r="F200" s="169"/>
    </row>
    <row r="201" spans="1:6" ht="84" x14ac:dyDescent="0.2">
      <c r="A201" s="106" t="s">
        <v>387</v>
      </c>
      <c r="B201" s="130" t="s">
        <v>388</v>
      </c>
      <c r="C201" s="108" t="s">
        <v>178</v>
      </c>
      <c r="D201" s="109">
        <v>22</v>
      </c>
      <c r="E201" s="51"/>
      <c r="F201" s="51"/>
    </row>
    <row r="202" spans="1:6" ht="48" x14ac:dyDescent="0.2">
      <c r="A202" s="106" t="s">
        <v>389</v>
      </c>
      <c r="B202" s="130" t="s">
        <v>390</v>
      </c>
      <c r="C202" s="108" t="s">
        <v>233</v>
      </c>
      <c r="D202" s="109">
        <v>7.55</v>
      </c>
      <c r="E202" s="51"/>
      <c r="F202" s="51"/>
    </row>
    <row r="203" spans="1:6" ht="60" x14ac:dyDescent="0.2">
      <c r="A203" s="106" t="s">
        <v>391</v>
      </c>
      <c r="B203" s="130" t="s">
        <v>392</v>
      </c>
      <c r="C203" s="108" t="s">
        <v>178</v>
      </c>
      <c r="D203" s="109">
        <v>52.5</v>
      </c>
      <c r="E203" s="50"/>
      <c r="F203" s="51"/>
    </row>
    <row r="204" spans="1:6" ht="48" x14ac:dyDescent="0.2">
      <c r="A204" s="106" t="s">
        <v>393</v>
      </c>
      <c r="B204" s="130" t="s">
        <v>394</v>
      </c>
      <c r="C204" s="108" t="s">
        <v>178</v>
      </c>
      <c r="D204" s="109">
        <v>7</v>
      </c>
      <c r="E204" s="50"/>
      <c r="F204" s="51"/>
    </row>
    <row r="205" spans="1:6" ht="36.75" customHeight="1" thickBot="1" x14ac:dyDescent="0.25">
      <c r="A205" s="106" t="s">
        <v>395</v>
      </c>
      <c r="B205" s="130" t="s">
        <v>396</v>
      </c>
      <c r="C205" s="108" t="s">
        <v>233</v>
      </c>
      <c r="D205" s="109">
        <v>35.700000000000003</v>
      </c>
      <c r="E205" s="51"/>
      <c r="F205" s="51"/>
    </row>
    <row r="206" spans="1:6" ht="16.5" thickTop="1" thickBot="1" x14ac:dyDescent="0.25">
      <c r="A206" s="118"/>
      <c r="B206" s="119"/>
      <c r="C206" s="120"/>
      <c r="D206" s="121"/>
      <c r="E206" s="222"/>
      <c r="F206" s="223"/>
    </row>
    <row r="207" spans="1:6" ht="30.75" thickTop="1" x14ac:dyDescent="0.2">
      <c r="A207" s="172"/>
      <c r="B207" s="171" t="s">
        <v>397</v>
      </c>
      <c r="C207" s="168"/>
      <c r="D207" s="168"/>
      <c r="E207" s="169"/>
      <c r="F207" s="169"/>
    </row>
    <row r="208" spans="1:6" ht="72" x14ac:dyDescent="0.2">
      <c r="A208" s="106" t="s">
        <v>398</v>
      </c>
      <c r="B208" s="130" t="s">
        <v>399</v>
      </c>
      <c r="C208" s="108" t="s">
        <v>178</v>
      </c>
      <c r="D208" s="109">
        <v>7</v>
      </c>
      <c r="E208" s="53"/>
      <c r="F208" s="53"/>
    </row>
    <row r="209" spans="1:6" ht="72" x14ac:dyDescent="0.2">
      <c r="A209" s="106" t="s">
        <v>400</v>
      </c>
      <c r="B209" s="130" t="s">
        <v>401</v>
      </c>
      <c r="C209" s="108" t="s">
        <v>233</v>
      </c>
      <c r="D209" s="109">
        <v>19.5</v>
      </c>
      <c r="E209" s="58"/>
      <c r="F209" s="53"/>
    </row>
    <row r="210" spans="1:6" ht="60.75" customHeight="1" x14ac:dyDescent="0.2">
      <c r="A210" s="106" t="s">
        <v>402</v>
      </c>
      <c r="B210" s="130" t="s">
        <v>403</v>
      </c>
      <c r="C210" s="108" t="s">
        <v>233</v>
      </c>
      <c r="D210" s="109">
        <v>12.5</v>
      </c>
      <c r="E210" s="53"/>
      <c r="F210" s="53"/>
    </row>
    <row r="211" spans="1:6" ht="84" x14ac:dyDescent="0.2">
      <c r="A211" s="106" t="s">
        <v>404</v>
      </c>
      <c r="B211" s="130" t="s">
        <v>405</v>
      </c>
      <c r="C211" s="108" t="s">
        <v>178</v>
      </c>
      <c r="D211" s="109">
        <v>60</v>
      </c>
      <c r="E211" s="53"/>
      <c r="F211" s="53"/>
    </row>
    <row r="212" spans="1:6" ht="60" x14ac:dyDescent="0.2">
      <c r="A212" s="106" t="s">
        <v>406</v>
      </c>
      <c r="B212" s="130" t="s">
        <v>407</v>
      </c>
      <c r="C212" s="108" t="s">
        <v>178</v>
      </c>
      <c r="D212" s="109">
        <v>7.5</v>
      </c>
      <c r="E212" s="53"/>
      <c r="F212" s="53"/>
    </row>
    <row r="213" spans="1:6" ht="72.75" thickBot="1" x14ac:dyDescent="0.25">
      <c r="A213" s="106" t="s">
        <v>408</v>
      </c>
      <c r="B213" s="130" t="s">
        <v>409</v>
      </c>
      <c r="C213" s="108" t="s">
        <v>178</v>
      </c>
      <c r="D213" s="109">
        <v>9</v>
      </c>
      <c r="E213" s="53"/>
      <c r="F213" s="53"/>
    </row>
    <row r="214" spans="1:6" ht="16.5" thickTop="1" thickBot="1" x14ac:dyDescent="0.25">
      <c r="A214" s="118"/>
      <c r="B214" s="119"/>
      <c r="C214" s="120"/>
      <c r="D214" s="121"/>
      <c r="E214" s="222"/>
      <c r="F214" s="223"/>
    </row>
    <row r="215" spans="1:6" ht="30.75" thickTop="1" x14ac:dyDescent="0.2">
      <c r="A215" s="172"/>
      <c r="B215" s="171" t="s">
        <v>410</v>
      </c>
      <c r="C215" s="168"/>
      <c r="D215" s="168"/>
      <c r="E215" s="169"/>
      <c r="F215" s="169"/>
    </row>
    <row r="216" spans="1:6" ht="84" x14ac:dyDescent="0.2">
      <c r="A216" s="106" t="s">
        <v>411</v>
      </c>
      <c r="B216" s="130" t="s">
        <v>696</v>
      </c>
      <c r="C216" s="108" t="s">
        <v>194</v>
      </c>
      <c r="D216" s="109">
        <v>2</v>
      </c>
      <c r="E216" s="53"/>
      <c r="F216" s="53"/>
    </row>
    <row r="217" spans="1:6" ht="85.5" customHeight="1" x14ac:dyDescent="0.2">
      <c r="A217" s="106" t="s">
        <v>412</v>
      </c>
      <c r="B217" s="130" t="s">
        <v>413</v>
      </c>
      <c r="C217" s="108" t="s">
        <v>194</v>
      </c>
      <c r="D217" s="109">
        <v>2</v>
      </c>
      <c r="E217" s="58"/>
      <c r="F217" s="53"/>
    </row>
    <row r="218" spans="1:6" ht="86.25" customHeight="1" x14ac:dyDescent="0.2">
      <c r="A218" s="106" t="s">
        <v>414</v>
      </c>
      <c r="B218" s="130" t="s">
        <v>415</v>
      </c>
      <c r="C218" s="108" t="s">
        <v>194</v>
      </c>
      <c r="D218" s="109">
        <v>2</v>
      </c>
      <c r="E218" s="58"/>
      <c r="F218" s="53"/>
    </row>
    <row r="219" spans="1:6" ht="84.75" customHeight="1" x14ac:dyDescent="0.2">
      <c r="A219" s="106" t="s">
        <v>416</v>
      </c>
      <c r="B219" s="130" t="s">
        <v>417</v>
      </c>
      <c r="C219" s="108" t="s">
        <v>194</v>
      </c>
      <c r="D219" s="109">
        <v>2</v>
      </c>
      <c r="E219" s="58"/>
      <c r="F219" s="53"/>
    </row>
    <row r="220" spans="1:6" ht="108" customHeight="1" x14ac:dyDescent="0.2">
      <c r="A220" s="106" t="s">
        <v>418</v>
      </c>
      <c r="B220" s="130" t="s">
        <v>697</v>
      </c>
      <c r="C220" s="108" t="s">
        <v>194</v>
      </c>
      <c r="D220" s="109">
        <v>2</v>
      </c>
      <c r="E220" s="53"/>
      <c r="F220" s="53"/>
    </row>
    <row r="221" spans="1:6" ht="84.75" thickBot="1" x14ac:dyDescent="0.25">
      <c r="A221" s="106" t="s">
        <v>419</v>
      </c>
      <c r="B221" s="130" t="s">
        <v>420</v>
      </c>
      <c r="C221" s="108" t="s">
        <v>6</v>
      </c>
      <c r="D221" s="109">
        <f>12.2*28.26</f>
        <v>344.77199999999999</v>
      </c>
      <c r="E221" s="58"/>
      <c r="F221" s="53"/>
    </row>
    <row r="222" spans="1:6" ht="16.5" thickTop="1" thickBot="1" x14ac:dyDescent="0.25">
      <c r="A222" s="118"/>
      <c r="B222" s="119"/>
      <c r="C222" s="120"/>
      <c r="D222" s="121"/>
      <c r="E222" s="222"/>
      <c r="F222" s="223"/>
    </row>
    <row r="223" spans="1:6" ht="30.75" thickTop="1" x14ac:dyDescent="0.2">
      <c r="A223" s="166"/>
      <c r="B223" s="171" t="s">
        <v>421</v>
      </c>
      <c r="C223" s="168"/>
      <c r="D223" s="168"/>
      <c r="E223" s="169"/>
      <c r="F223" s="169"/>
    </row>
    <row r="224" spans="1:6" ht="72" x14ac:dyDescent="0.2">
      <c r="A224" s="106" t="s">
        <v>422</v>
      </c>
      <c r="B224" s="130" t="s">
        <v>423</v>
      </c>
      <c r="C224" s="108" t="s">
        <v>194</v>
      </c>
      <c r="D224" s="109">
        <v>2</v>
      </c>
      <c r="E224" s="58"/>
      <c r="F224" s="59"/>
    </row>
    <row r="225" spans="1:6" ht="60" x14ac:dyDescent="0.2">
      <c r="A225" s="106" t="s">
        <v>424</v>
      </c>
      <c r="B225" s="130" t="s">
        <v>425</v>
      </c>
      <c r="C225" s="108" t="s">
        <v>194</v>
      </c>
      <c r="D225" s="109">
        <v>2</v>
      </c>
      <c r="E225" s="53"/>
      <c r="F225" s="53"/>
    </row>
    <row r="226" spans="1:6" ht="60" x14ac:dyDescent="0.2">
      <c r="A226" s="106" t="s">
        <v>426</v>
      </c>
      <c r="B226" s="130" t="s">
        <v>427</v>
      </c>
      <c r="C226" s="108" t="s">
        <v>194</v>
      </c>
      <c r="D226" s="109">
        <v>2</v>
      </c>
      <c r="E226" s="53"/>
      <c r="F226" s="53"/>
    </row>
    <row r="227" spans="1:6" ht="60.75" customHeight="1" x14ac:dyDescent="0.2">
      <c r="A227" s="106" t="s">
        <v>428</v>
      </c>
      <c r="B227" s="130" t="s">
        <v>695</v>
      </c>
      <c r="C227" s="108" t="s">
        <v>194</v>
      </c>
      <c r="D227" s="109">
        <v>2</v>
      </c>
      <c r="E227" s="53"/>
      <c r="F227" s="53"/>
    </row>
    <row r="228" spans="1:6" ht="60" x14ac:dyDescent="0.2">
      <c r="A228" s="106" t="s">
        <v>429</v>
      </c>
      <c r="B228" s="130" t="s">
        <v>430</v>
      </c>
      <c r="C228" s="108" t="s">
        <v>194</v>
      </c>
      <c r="D228" s="109">
        <v>2</v>
      </c>
      <c r="E228" s="53"/>
      <c r="F228" s="53"/>
    </row>
    <row r="229" spans="1:6" ht="72" x14ac:dyDescent="0.2">
      <c r="A229" s="106" t="s">
        <v>431</v>
      </c>
      <c r="B229" s="130" t="s">
        <v>432</v>
      </c>
      <c r="C229" s="108" t="s">
        <v>194</v>
      </c>
      <c r="D229" s="109">
        <v>2</v>
      </c>
      <c r="E229" s="53"/>
      <c r="F229" s="53"/>
    </row>
    <row r="230" spans="1:6" ht="60" x14ac:dyDescent="0.2">
      <c r="A230" s="106" t="s">
        <v>433</v>
      </c>
      <c r="B230" s="130" t="s">
        <v>434</v>
      </c>
      <c r="C230" s="108" t="s">
        <v>194</v>
      </c>
      <c r="D230" s="109">
        <v>2</v>
      </c>
      <c r="E230" s="53"/>
      <c r="F230" s="53"/>
    </row>
    <row r="231" spans="1:6" ht="60" x14ac:dyDescent="0.2">
      <c r="A231" s="106" t="s">
        <v>435</v>
      </c>
      <c r="B231" s="130" t="s">
        <v>436</v>
      </c>
      <c r="C231" s="108" t="s">
        <v>194</v>
      </c>
      <c r="D231" s="109">
        <v>2</v>
      </c>
      <c r="E231" s="53"/>
      <c r="F231" s="53"/>
    </row>
    <row r="232" spans="1:6" ht="60" x14ac:dyDescent="0.2">
      <c r="A232" s="106" t="s">
        <v>437</v>
      </c>
      <c r="B232" s="130" t="s">
        <v>438</v>
      </c>
      <c r="C232" s="108" t="s">
        <v>194</v>
      </c>
      <c r="D232" s="109">
        <v>2</v>
      </c>
      <c r="E232" s="53"/>
      <c r="F232" s="53"/>
    </row>
    <row r="233" spans="1:6" ht="60" x14ac:dyDescent="0.2">
      <c r="A233" s="106" t="s">
        <v>439</v>
      </c>
      <c r="B233" s="130" t="s">
        <v>440</v>
      </c>
      <c r="C233" s="108" t="s">
        <v>194</v>
      </c>
      <c r="D233" s="109">
        <v>2</v>
      </c>
      <c r="E233" s="53"/>
      <c r="F233" s="53"/>
    </row>
    <row r="234" spans="1:6" ht="60" x14ac:dyDescent="0.2">
      <c r="A234" s="106" t="s">
        <v>441</v>
      </c>
      <c r="B234" s="130" t="s">
        <v>442</v>
      </c>
      <c r="C234" s="108" t="s">
        <v>194</v>
      </c>
      <c r="D234" s="109">
        <v>2</v>
      </c>
      <c r="E234" s="53"/>
      <c r="F234" s="53"/>
    </row>
    <row r="235" spans="1:6" ht="72.75" thickBot="1" x14ac:dyDescent="0.25">
      <c r="A235" s="106" t="s">
        <v>443</v>
      </c>
      <c r="B235" s="130" t="s">
        <v>444</v>
      </c>
      <c r="C235" s="108" t="s">
        <v>194</v>
      </c>
      <c r="D235" s="109">
        <v>2</v>
      </c>
      <c r="E235" s="53"/>
      <c r="F235" s="53"/>
    </row>
    <row r="236" spans="1:6" ht="16.5" thickTop="1" thickBot="1" x14ac:dyDescent="0.25">
      <c r="A236" s="118"/>
      <c r="B236" s="119"/>
      <c r="C236" s="120"/>
      <c r="D236" s="121"/>
      <c r="E236" s="222"/>
      <c r="F236" s="223"/>
    </row>
    <row r="237" spans="1:6" ht="15.75" thickTop="1" x14ac:dyDescent="0.2">
      <c r="A237" s="122"/>
      <c r="B237" s="132" t="s">
        <v>445</v>
      </c>
      <c r="C237" s="124"/>
      <c r="D237" s="109"/>
      <c r="E237" s="125"/>
      <c r="F237" s="126"/>
    </row>
    <row r="238" spans="1:6" ht="36" x14ac:dyDescent="0.2">
      <c r="A238" s="106" t="s">
        <v>539</v>
      </c>
      <c r="B238" s="114" t="s">
        <v>446</v>
      </c>
      <c r="C238" s="108" t="s">
        <v>176</v>
      </c>
      <c r="D238" s="109">
        <f>D239*0.1</f>
        <v>1794.9</v>
      </c>
      <c r="E238" s="53"/>
      <c r="F238" s="53"/>
    </row>
    <row r="239" spans="1:6" ht="48" x14ac:dyDescent="0.2">
      <c r="A239" s="106" t="s">
        <v>540</v>
      </c>
      <c r="B239" s="114" t="s">
        <v>447</v>
      </c>
      <c r="C239" s="108" t="s">
        <v>178</v>
      </c>
      <c r="D239" s="109">
        <v>17949</v>
      </c>
      <c r="E239" s="53"/>
      <c r="F239" s="53"/>
    </row>
    <row r="240" spans="1:6" ht="60" x14ac:dyDescent="0.2">
      <c r="A240" s="106" t="s">
        <v>541</v>
      </c>
      <c r="B240" s="114" t="s">
        <v>536</v>
      </c>
      <c r="C240" s="108" t="s">
        <v>178</v>
      </c>
      <c r="D240" s="109">
        <v>3739</v>
      </c>
      <c r="E240" s="53"/>
      <c r="F240" s="53"/>
    </row>
    <row r="241" spans="1:6" ht="48" x14ac:dyDescent="0.2">
      <c r="A241" s="106" t="s">
        <v>542</v>
      </c>
      <c r="B241" s="130" t="s">
        <v>537</v>
      </c>
      <c r="C241" s="108" t="s">
        <v>194</v>
      </c>
      <c r="D241" s="109">
        <v>44</v>
      </c>
      <c r="E241" s="53"/>
      <c r="F241" s="53"/>
    </row>
    <row r="242" spans="1:6" ht="48" x14ac:dyDescent="0.2">
      <c r="A242" s="106" t="s">
        <v>543</v>
      </c>
      <c r="B242" s="130" t="s">
        <v>538</v>
      </c>
      <c r="C242" s="108" t="s">
        <v>178</v>
      </c>
      <c r="D242" s="109">
        <v>682</v>
      </c>
      <c r="E242" s="53"/>
      <c r="F242" s="53"/>
    </row>
    <row r="243" spans="1:6" ht="36" x14ac:dyDescent="0.2">
      <c r="A243" s="106" t="s">
        <v>544</v>
      </c>
      <c r="B243" s="130" t="s">
        <v>548</v>
      </c>
      <c r="C243" s="108" t="s">
        <v>178</v>
      </c>
      <c r="D243" s="109">
        <v>70</v>
      </c>
      <c r="E243" s="53"/>
      <c r="F243" s="53"/>
    </row>
    <row r="244" spans="1:6" ht="36" x14ac:dyDescent="0.2">
      <c r="A244" s="106" t="s">
        <v>545</v>
      </c>
      <c r="B244" s="130" t="s">
        <v>549</v>
      </c>
      <c r="C244" s="108" t="s">
        <v>178</v>
      </c>
      <c r="D244" s="109">
        <v>102</v>
      </c>
      <c r="E244" s="53"/>
      <c r="F244" s="53"/>
    </row>
    <row r="245" spans="1:6" ht="36.75" thickBot="1" x14ac:dyDescent="0.25">
      <c r="A245" s="106" t="s">
        <v>546</v>
      </c>
      <c r="B245" s="130" t="s">
        <v>547</v>
      </c>
      <c r="C245" s="108" t="s">
        <v>194</v>
      </c>
      <c r="D245" s="109">
        <v>34</v>
      </c>
      <c r="E245" s="53"/>
      <c r="F245" s="53"/>
    </row>
    <row r="246" spans="1:6" ht="16.5" thickTop="1" thickBot="1" x14ac:dyDescent="0.25">
      <c r="A246" s="147"/>
      <c r="B246" s="148"/>
      <c r="C246" s="149"/>
      <c r="D246" s="150"/>
      <c r="E246" s="222"/>
      <c r="F246" s="223"/>
    </row>
    <row r="247" spans="1:6" ht="30.75" thickTop="1" x14ac:dyDescent="0.2">
      <c r="A247" s="173"/>
      <c r="B247" s="167" t="s">
        <v>448</v>
      </c>
      <c r="C247" s="174"/>
      <c r="D247" s="175"/>
      <c r="E247" s="176"/>
      <c r="F247" s="176"/>
    </row>
    <row r="248" spans="1:6" ht="167.25" customHeight="1" x14ac:dyDescent="0.2">
      <c r="A248" s="177" t="s">
        <v>449</v>
      </c>
      <c r="B248" s="178" t="s">
        <v>569</v>
      </c>
      <c r="C248" s="179" t="s">
        <v>194</v>
      </c>
      <c r="D248" s="175">
        <v>2</v>
      </c>
      <c r="E248" s="51"/>
      <c r="F248" s="51"/>
    </row>
    <row r="249" spans="1:6" ht="167.25" customHeight="1" x14ac:dyDescent="0.2">
      <c r="A249" s="177" t="s">
        <v>450</v>
      </c>
      <c r="B249" s="178" t="s">
        <v>570</v>
      </c>
      <c r="C249" s="179" t="s">
        <v>194</v>
      </c>
      <c r="D249" s="175">
        <v>4</v>
      </c>
      <c r="E249" s="51"/>
      <c r="F249" s="51"/>
    </row>
    <row r="250" spans="1:6" ht="168" x14ac:dyDescent="0.2">
      <c r="A250" s="177" t="s">
        <v>451</v>
      </c>
      <c r="B250" s="178" t="s">
        <v>584</v>
      </c>
      <c r="C250" s="179" t="s">
        <v>194</v>
      </c>
      <c r="D250" s="175">
        <v>2</v>
      </c>
      <c r="E250" s="51"/>
      <c r="F250" s="51"/>
    </row>
    <row r="251" spans="1:6" ht="156" x14ac:dyDescent="0.2">
      <c r="A251" s="177" t="s">
        <v>452</v>
      </c>
      <c r="B251" s="178" t="s">
        <v>453</v>
      </c>
      <c r="C251" s="179" t="s">
        <v>194</v>
      </c>
      <c r="D251" s="175">
        <v>2</v>
      </c>
      <c r="E251" s="51"/>
      <c r="F251" s="51"/>
    </row>
    <row r="252" spans="1:6" ht="156.75" customHeight="1" x14ac:dyDescent="0.2">
      <c r="A252" s="177" t="s">
        <v>454</v>
      </c>
      <c r="B252" s="178" t="s">
        <v>579</v>
      </c>
      <c r="C252" s="179" t="s">
        <v>194</v>
      </c>
      <c r="D252" s="175">
        <v>2</v>
      </c>
      <c r="E252" s="51"/>
      <c r="F252" s="51"/>
    </row>
    <row r="253" spans="1:6" ht="156.75" customHeight="1" x14ac:dyDescent="0.2">
      <c r="A253" s="177" t="s">
        <v>455</v>
      </c>
      <c r="B253" s="178" t="s">
        <v>580</v>
      </c>
      <c r="C253" s="179" t="s">
        <v>194</v>
      </c>
      <c r="D253" s="175">
        <v>2</v>
      </c>
      <c r="E253" s="51"/>
      <c r="F253" s="51"/>
    </row>
    <row r="254" spans="1:6" ht="156.75" customHeight="1" x14ac:dyDescent="0.2">
      <c r="A254" s="177" t="s">
        <v>456</v>
      </c>
      <c r="B254" s="178" t="s">
        <v>583</v>
      </c>
      <c r="C254" s="179" t="s">
        <v>194</v>
      </c>
      <c r="D254" s="175">
        <v>4</v>
      </c>
      <c r="E254" s="51"/>
      <c r="F254" s="51"/>
    </row>
    <row r="255" spans="1:6" ht="156.75" customHeight="1" x14ac:dyDescent="0.2">
      <c r="A255" s="177" t="s">
        <v>457</v>
      </c>
      <c r="B255" s="178" t="s">
        <v>581</v>
      </c>
      <c r="C255" s="179" t="s">
        <v>194</v>
      </c>
      <c r="D255" s="175">
        <v>2</v>
      </c>
      <c r="E255" s="51"/>
      <c r="F255" s="51"/>
    </row>
    <row r="256" spans="1:6" ht="156.75" customHeight="1" x14ac:dyDescent="0.2">
      <c r="A256" s="177" t="s">
        <v>458</v>
      </c>
      <c r="B256" s="178" t="s">
        <v>582</v>
      </c>
      <c r="C256" s="179" t="s">
        <v>194</v>
      </c>
      <c r="D256" s="175">
        <v>8</v>
      </c>
      <c r="E256" s="51"/>
      <c r="F256" s="51"/>
    </row>
    <row r="257" spans="1:6" ht="156" customHeight="1" x14ac:dyDescent="0.2">
      <c r="A257" s="177" t="s">
        <v>459</v>
      </c>
      <c r="B257" s="178" t="s">
        <v>571</v>
      </c>
      <c r="C257" s="179" t="s">
        <v>194</v>
      </c>
      <c r="D257" s="175">
        <v>2</v>
      </c>
      <c r="E257" s="51"/>
      <c r="F257" s="51"/>
    </row>
    <row r="258" spans="1:6" ht="156" customHeight="1" x14ac:dyDescent="0.2">
      <c r="A258" s="177" t="s">
        <v>460</v>
      </c>
      <c r="B258" s="178" t="s">
        <v>591</v>
      </c>
      <c r="C258" s="179" t="s">
        <v>194</v>
      </c>
      <c r="D258" s="175">
        <v>2</v>
      </c>
      <c r="E258" s="51"/>
      <c r="F258" s="51"/>
    </row>
    <row r="259" spans="1:6" ht="156" customHeight="1" x14ac:dyDescent="0.2">
      <c r="A259" s="177" t="s">
        <v>461</v>
      </c>
      <c r="B259" s="178" t="s">
        <v>592</v>
      </c>
      <c r="C259" s="179" t="s">
        <v>194</v>
      </c>
      <c r="D259" s="175">
        <v>2</v>
      </c>
      <c r="E259" s="51"/>
      <c r="F259" s="51"/>
    </row>
    <row r="260" spans="1:6" ht="156" customHeight="1" x14ac:dyDescent="0.2">
      <c r="A260" s="177" t="s">
        <v>463</v>
      </c>
      <c r="B260" s="178" t="s">
        <v>593</v>
      </c>
      <c r="C260" s="179" t="s">
        <v>194</v>
      </c>
      <c r="D260" s="175">
        <v>2</v>
      </c>
      <c r="E260" s="51"/>
      <c r="F260" s="51"/>
    </row>
    <row r="261" spans="1:6" ht="145.5" customHeight="1" x14ac:dyDescent="0.2">
      <c r="A261" s="177" t="s">
        <v>464</v>
      </c>
      <c r="B261" s="178" t="s">
        <v>594</v>
      </c>
      <c r="C261" s="179" t="s">
        <v>194</v>
      </c>
      <c r="D261" s="175">
        <v>9</v>
      </c>
      <c r="E261" s="51"/>
      <c r="F261" s="51"/>
    </row>
    <row r="262" spans="1:6" ht="156" customHeight="1" x14ac:dyDescent="0.2">
      <c r="A262" s="177" t="s">
        <v>465</v>
      </c>
      <c r="B262" s="178" t="s">
        <v>597</v>
      </c>
      <c r="C262" s="179" t="s">
        <v>194</v>
      </c>
      <c r="D262" s="175">
        <v>2</v>
      </c>
      <c r="E262" s="51"/>
      <c r="F262" s="51"/>
    </row>
    <row r="263" spans="1:6" ht="156" customHeight="1" x14ac:dyDescent="0.2">
      <c r="A263" s="177" t="s">
        <v>466</v>
      </c>
      <c r="B263" s="178" t="s">
        <v>595</v>
      </c>
      <c r="C263" s="179" t="s">
        <v>194</v>
      </c>
      <c r="D263" s="175">
        <v>4</v>
      </c>
      <c r="E263" s="51"/>
      <c r="F263" s="51"/>
    </row>
    <row r="264" spans="1:6" ht="156" customHeight="1" x14ac:dyDescent="0.2">
      <c r="A264" s="177" t="s">
        <v>467</v>
      </c>
      <c r="B264" s="178" t="s">
        <v>596</v>
      </c>
      <c r="C264" s="179" t="s">
        <v>194</v>
      </c>
      <c r="D264" s="175">
        <v>2</v>
      </c>
      <c r="E264" s="51"/>
      <c r="F264" s="51"/>
    </row>
    <row r="265" spans="1:6" ht="168" x14ac:dyDescent="0.2">
      <c r="A265" s="177" t="s">
        <v>468</v>
      </c>
      <c r="B265" s="180" t="s">
        <v>585</v>
      </c>
      <c r="C265" s="179" t="s">
        <v>194</v>
      </c>
      <c r="D265" s="175">
        <v>2</v>
      </c>
      <c r="E265" s="51"/>
      <c r="F265" s="181"/>
    </row>
    <row r="266" spans="1:6" ht="132" x14ac:dyDescent="0.2">
      <c r="A266" s="177" t="s">
        <v>598</v>
      </c>
      <c r="B266" s="180" t="s">
        <v>577</v>
      </c>
      <c r="C266" s="179" t="s">
        <v>194</v>
      </c>
      <c r="D266" s="175">
        <v>20</v>
      </c>
      <c r="E266" s="51"/>
      <c r="F266" s="181"/>
    </row>
    <row r="267" spans="1:6" ht="156" x14ac:dyDescent="0.2">
      <c r="A267" s="177" t="s">
        <v>599</v>
      </c>
      <c r="B267" s="178" t="s">
        <v>462</v>
      </c>
      <c r="C267" s="179" t="s">
        <v>194</v>
      </c>
      <c r="D267" s="175">
        <v>2</v>
      </c>
      <c r="E267" s="51"/>
      <c r="F267" s="51"/>
    </row>
    <row r="268" spans="1:6" ht="108" x14ac:dyDescent="0.2">
      <c r="A268" s="177" t="s">
        <v>600</v>
      </c>
      <c r="B268" s="180" t="s">
        <v>578</v>
      </c>
      <c r="C268" s="179" t="s">
        <v>194</v>
      </c>
      <c r="D268" s="175">
        <v>20</v>
      </c>
      <c r="E268" s="51"/>
      <c r="F268" s="51"/>
    </row>
    <row r="269" spans="1:6" ht="60" x14ac:dyDescent="0.2">
      <c r="A269" s="177" t="s">
        <v>601</v>
      </c>
      <c r="B269" s="178" t="s">
        <v>576</v>
      </c>
      <c r="C269" s="179" t="s">
        <v>194</v>
      </c>
      <c r="D269" s="175">
        <v>68</v>
      </c>
      <c r="E269" s="51"/>
      <c r="F269" s="51"/>
    </row>
    <row r="270" spans="1:6" ht="60" x14ac:dyDescent="0.2">
      <c r="A270" s="177" t="s">
        <v>602</v>
      </c>
      <c r="B270" s="178" t="s">
        <v>575</v>
      </c>
      <c r="C270" s="179" t="s">
        <v>194</v>
      </c>
      <c r="D270" s="175">
        <v>57</v>
      </c>
      <c r="E270" s="51"/>
      <c r="F270" s="51"/>
    </row>
    <row r="271" spans="1:6" ht="60" x14ac:dyDescent="0.2">
      <c r="A271" s="177" t="s">
        <v>603</v>
      </c>
      <c r="B271" s="180" t="s">
        <v>574</v>
      </c>
      <c r="C271" s="179" t="s">
        <v>194</v>
      </c>
      <c r="D271" s="175">
        <v>19</v>
      </c>
      <c r="E271" s="51"/>
      <c r="F271" s="51"/>
    </row>
    <row r="272" spans="1:6" ht="60" x14ac:dyDescent="0.2">
      <c r="A272" s="177" t="s">
        <v>604</v>
      </c>
      <c r="B272" s="178" t="s">
        <v>573</v>
      </c>
      <c r="C272" s="179" t="s">
        <v>194</v>
      </c>
      <c r="D272" s="175">
        <v>16</v>
      </c>
      <c r="E272" s="51"/>
      <c r="F272" s="51"/>
    </row>
    <row r="273" spans="1:6" ht="60.75" thickBot="1" x14ac:dyDescent="0.25">
      <c r="A273" s="177" t="s">
        <v>605</v>
      </c>
      <c r="B273" s="178" t="s">
        <v>572</v>
      </c>
      <c r="C273" s="179" t="s">
        <v>194</v>
      </c>
      <c r="D273" s="175">
        <v>262</v>
      </c>
      <c r="E273" s="51"/>
      <c r="F273" s="51"/>
    </row>
    <row r="274" spans="1:6" ht="16.5" thickTop="1" thickBot="1" x14ac:dyDescent="0.25">
      <c r="A274" s="118"/>
      <c r="B274" s="119"/>
      <c r="C274" s="120"/>
      <c r="D274" s="121"/>
      <c r="E274" s="222"/>
      <c r="F274" s="223"/>
    </row>
    <row r="275" spans="1:6" ht="30.75" thickTop="1" x14ac:dyDescent="0.2">
      <c r="A275" s="122"/>
      <c r="B275" s="132" t="s">
        <v>469</v>
      </c>
      <c r="C275" s="124"/>
      <c r="D275" s="109"/>
      <c r="E275" s="125"/>
      <c r="F275" s="126"/>
    </row>
    <row r="276" spans="1:6" s="52" customFormat="1" ht="120" x14ac:dyDescent="0.2">
      <c r="A276" s="46" t="s">
        <v>648</v>
      </c>
      <c r="B276" s="47" t="s">
        <v>606</v>
      </c>
      <c r="C276" s="48" t="s">
        <v>6</v>
      </c>
      <c r="D276" s="49">
        <v>76.5</v>
      </c>
      <c r="E276" s="51"/>
      <c r="F276" s="51"/>
    </row>
    <row r="277" spans="1:6" s="52" customFormat="1" ht="84" customHeight="1" x14ac:dyDescent="0.2">
      <c r="A277" s="46" t="s">
        <v>649</v>
      </c>
      <c r="B277" s="47" t="s">
        <v>607</v>
      </c>
      <c r="C277" s="48" t="s">
        <v>6</v>
      </c>
      <c r="D277" s="49">
        <v>2048.4</v>
      </c>
      <c r="E277" s="51"/>
      <c r="F277" s="51"/>
    </row>
    <row r="278" spans="1:6" s="52" customFormat="1" ht="84" x14ac:dyDescent="0.2">
      <c r="A278" s="46" t="s">
        <v>650</v>
      </c>
      <c r="B278" s="47" t="s">
        <v>608</v>
      </c>
      <c r="C278" s="48" t="s">
        <v>6</v>
      </c>
      <c r="D278" s="49">
        <v>538.38</v>
      </c>
      <c r="E278" s="51"/>
      <c r="F278" s="51"/>
    </row>
    <row r="279" spans="1:6" s="52" customFormat="1" ht="84.75" customHeight="1" x14ac:dyDescent="0.2">
      <c r="A279" s="46" t="s">
        <v>651</v>
      </c>
      <c r="B279" s="47" t="s">
        <v>609</v>
      </c>
      <c r="C279" s="48" t="s">
        <v>6</v>
      </c>
      <c r="D279" s="49">
        <v>2062.8000000000002</v>
      </c>
      <c r="E279" s="51"/>
      <c r="F279" s="51"/>
    </row>
    <row r="280" spans="1:6" s="52" customFormat="1" ht="96" x14ac:dyDescent="0.2">
      <c r="A280" s="46" t="s">
        <v>652</v>
      </c>
      <c r="B280" s="47" t="s">
        <v>610</v>
      </c>
      <c r="C280" s="48" t="s">
        <v>6</v>
      </c>
      <c r="D280" s="49">
        <v>4581</v>
      </c>
      <c r="E280" s="50"/>
      <c r="F280" s="51"/>
    </row>
    <row r="281" spans="1:6" s="52" customFormat="1" ht="96" x14ac:dyDescent="0.2">
      <c r="A281" s="46" t="s">
        <v>653</v>
      </c>
      <c r="B281" s="47" t="s">
        <v>611</v>
      </c>
      <c r="C281" s="48" t="s">
        <v>194</v>
      </c>
      <c r="D281" s="49">
        <v>180</v>
      </c>
      <c r="E281" s="50"/>
      <c r="F281" s="51"/>
    </row>
    <row r="282" spans="1:6" s="52" customFormat="1" ht="84" x14ac:dyDescent="0.2">
      <c r="A282" s="46" t="s">
        <v>654</v>
      </c>
      <c r="B282" s="47" t="s">
        <v>612</v>
      </c>
      <c r="C282" s="48" t="s">
        <v>6</v>
      </c>
      <c r="D282" s="49">
        <v>2251.8000000000002</v>
      </c>
      <c r="E282" s="51"/>
      <c r="F282" s="51"/>
    </row>
    <row r="283" spans="1:6" s="52" customFormat="1" ht="96" customHeight="1" x14ac:dyDescent="0.2">
      <c r="A283" s="46" t="s">
        <v>655</v>
      </c>
      <c r="B283" s="47" t="s">
        <v>613</v>
      </c>
      <c r="C283" s="48" t="s">
        <v>6</v>
      </c>
      <c r="D283" s="49">
        <v>1332</v>
      </c>
      <c r="E283" s="50"/>
      <c r="F283" s="51"/>
    </row>
    <row r="284" spans="1:6" s="52" customFormat="1" ht="96" x14ac:dyDescent="0.2">
      <c r="A284" s="46" t="s">
        <v>656</v>
      </c>
      <c r="B284" s="47" t="s">
        <v>614</v>
      </c>
      <c r="C284" s="48" t="s">
        <v>6</v>
      </c>
      <c r="D284" s="49">
        <v>1377</v>
      </c>
      <c r="E284" s="50"/>
      <c r="F284" s="51"/>
    </row>
    <row r="285" spans="1:6" s="52" customFormat="1" ht="12.75" x14ac:dyDescent="0.2">
      <c r="A285" s="46"/>
      <c r="B285" s="47"/>
      <c r="C285" s="182"/>
      <c r="D285" s="109"/>
      <c r="E285" s="58"/>
      <c r="F285" s="183"/>
    </row>
    <row r="286" spans="1:6" s="52" customFormat="1" ht="30" x14ac:dyDescent="0.2">
      <c r="A286" s="184"/>
      <c r="B286" s="171" t="s">
        <v>615</v>
      </c>
      <c r="C286" s="48"/>
      <c r="D286" s="49"/>
      <c r="E286" s="185"/>
      <c r="F286" s="185"/>
    </row>
    <row r="287" spans="1:6" s="52" customFormat="1" ht="120" x14ac:dyDescent="0.2">
      <c r="A287" s="46" t="s">
        <v>657</v>
      </c>
      <c r="B287" s="47" t="s">
        <v>606</v>
      </c>
      <c r="C287" s="48" t="s">
        <v>6</v>
      </c>
      <c r="D287" s="49">
        <v>42.5</v>
      </c>
      <c r="E287" s="51"/>
      <c r="F287" s="51"/>
    </row>
    <row r="288" spans="1:6" s="52" customFormat="1" ht="83.25" customHeight="1" x14ac:dyDescent="0.2">
      <c r="A288" s="46" t="s">
        <v>658</v>
      </c>
      <c r="B288" s="47" t="s">
        <v>607</v>
      </c>
      <c r="C288" s="48" t="s">
        <v>6</v>
      </c>
      <c r="D288" s="49">
        <v>1138</v>
      </c>
      <c r="E288" s="51"/>
      <c r="F288" s="51"/>
    </row>
    <row r="289" spans="1:13" s="52" customFormat="1" ht="84" x14ac:dyDescent="0.2">
      <c r="A289" s="46" t="s">
        <v>659</v>
      </c>
      <c r="B289" s="47" t="s">
        <v>608</v>
      </c>
      <c r="C289" s="48" t="s">
        <v>6</v>
      </c>
      <c r="D289" s="49">
        <v>299.10000000000002</v>
      </c>
      <c r="E289" s="51"/>
      <c r="F289" s="51"/>
    </row>
    <row r="290" spans="1:13" s="52" customFormat="1" ht="84.75" customHeight="1" x14ac:dyDescent="0.2">
      <c r="A290" s="46" t="s">
        <v>660</v>
      </c>
      <c r="B290" s="47" t="s">
        <v>609</v>
      </c>
      <c r="C290" s="48" t="s">
        <v>6</v>
      </c>
      <c r="D290" s="49">
        <v>1146</v>
      </c>
      <c r="E290" s="51"/>
      <c r="F290" s="51"/>
    </row>
    <row r="291" spans="1:13" s="52" customFormat="1" ht="96" x14ac:dyDescent="0.2">
      <c r="A291" s="46" t="s">
        <v>661</v>
      </c>
      <c r="B291" s="47" t="s">
        <v>610</v>
      </c>
      <c r="C291" s="48" t="s">
        <v>6</v>
      </c>
      <c r="D291" s="49">
        <v>1530</v>
      </c>
      <c r="E291" s="50"/>
      <c r="F291" s="51"/>
    </row>
    <row r="292" spans="1:13" s="52" customFormat="1" ht="96" x14ac:dyDescent="0.2">
      <c r="A292" s="46" t="s">
        <v>662</v>
      </c>
      <c r="B292" s="47" t="s">
        <v>611</v>
      </c>
      <c r="C292" s="48" t="s">
        <v>194</v>
      </c>
      <c r="D292" s="49">
        <v>60</v>
      </c>
      <c r="E292" s="50"/>
      <c r="F292" s="51"/>
    </row>
    <row r="293" spans="1:13" s="52" customFormat="1" ht="84" x14ac:dyDescent="0.2">
      <c r="A293" s="46" t="s">
        <v>663</v>
      </c>
      <c r="B293" s="47" t="s">
        <v>612</v>
      </c>
      <c r="C293" s="48" t="s">
        <v>6</v>
      </c>
      <c r="D293" s="49">
        <v>1251</v>
      </c>
      <c r="E293" s="51"/>
      <c r="F293" s="51"/>
    </row>
    <row r="294" spans="1:13" s="52" customFormat="1" ht="95.25" customHeight="1" x14ac:dyDescent="0.2">
      <c r="A294" s="46" t="s">
        <v>664</v>
      </c>
      <c r="B294" s="47" t="s">
        <v>613</v>
      </c>
      <c r="C294" s="48" t="s">
        <v>6</v>
      </c>
      <c r="D294" s="49">
        <v>740</v>
      </c>
      <c r="E294" s="50"/>
      <c r="F294" s="51"/>
    </row>
    <row r="295" spans="1:13" s="52" customFormat="1" ht="96" x14ac:dyDescent="0.2">
      <c r="A295" s="46" t="s">
        <v>665</v>
      </c>
      <c r="B295" s="47" t="s">
        <v>614</v>
      </c>
      <c r="C295" s="48" t="s">
        <v>6</v>
      </c>
      <c r="D295" s="49">
        <v>765</v>
      </c>
      <c r="E295" s="50"/>
      <c r="F295" s="51"/>
    </row>
    <row r="296" spans="1:13" s="52" customFormat="1" ht="12.75" x14ac:dyDescent="0.2">
      <c r="A296" s="46"/>
      <c r="B296" s="47"/>
      <c r="C296" s="48"/>
      <c r="D296" s="49"/>
      <c r="E296" s="50"/>
      <c r="F296" s="51"/>
    </row>
    <row r="297" spans="1:13" s="52" customFormat="1" ht="30" x14ac:dyDescent="0.2">
      <c r="A297" s="184"/>
      <c r="B297" s="171" t="s">
        <v>675</v>
      </c>
      <c r="C297" s="48"/>
      <c r="D297" s="49"/>
      <c r="E297" s="185"/>
      <c r="F297" s="185"/>
    </row>
    <row r="298" spans="1:13" s="52" customFormat="1" ht="108" x14ac:dyDescent="0.2">
      <c r="A298" s="46" t="s">
        <v>676</v>
      </c>
      <c r="B298" s="47" t="s">
        <v>616</v>
      </c>
      <c r="C298" s="48" t="s">
        <v>178</v>
      </c>
      <c r="D298" s="49">
        <v>113.4</v>
      </c>
      <c r="E298" s="50"/>
      <c r="F298" s="51"/>
    </row>
    <row r="299" spans="1:13" s="52" customFormat="1" ht="96.75" customHeight="1" x14ac:dyDescent="0.2">
      <c r="A299" s="46" t="s">
        <v>677</v>
      </c>
      <c r="B299" s="47" t="s">
        <v>617</v>
      </c>
      <c r="C299" s="48" t="s">
        <v>178</v>
      </c>
      <c r="D299" s="49">
        <v>333</v>
      </c>
      <c r="E299" s="50"/>
      <c r="F299" s="51"/>
    </row>
    <row r="300" spans="1:13" s="52" customFormat="1" ht="132" x14ac:dyDescent="0.2">
      <c r="A300" s="46" t="s">
        <v>678</v>
      </c>
      <c r="B300" s="47" t="s">
        <v>618</v>
      </c>
      <c r="C300" s="48" t="s">
        <v>178</v>
      </c>
      <c r="D300" s="49">
        <v>237.6</v>
      </c>
      <c r="E300" s="50"/>
      <c r="F300" s="51"/>
    </row>
    <row r="301" spans="1:13" ht="108" x14ac:dyDescent="0.2">
      <c r="A301" s="46" t="s">
        <v>679</v>
      </c>
      <c r="B301" s="130" t="s">
        <v>619</v>
      </c>
      <c r="C301" s="153" t="s">
        <v>178</v>
      </c>
      <c r="D301" s="154">
        <v>91.8</v>
      </c>
      <c r="E301" s="25"/>
      <c r="F301" s="41"/>
      <c r="G301" s="104"/>
      <c r="H301" s="104"/>
      <c r="I301" s="104"/>
      <c r="J301" s="186"/>
      <c r="K301" s="186"/>
      <c r="L301" s="104"/>
      <c r="M301" s="104"/>
    </row>
    <row r="302" spans="1:13" s="52" customFormat="1" ht="95.25" customHeight="1" x14ac:dyDescent="0.2">
      <c r="A302" s="46" t="s">
        <v>680</v>
      </c>
      <c r="B302" s="47" t="s">
        <v>620</v>
      </c>
      <c r="C302" s="48" t="s">
        <v>178</v>
      </c>
      <c r="D302" s="49">
        <v>111.6</v>
      </c>
      <c r="E302" s="50"/>
      <c r="F302" s="51"/>
    </row>
    <row r="303" spans="1:13" ht="60.75" customHeight="1" x14ac:dyDescent="0.2">
      <c r="A303" s="46" t="s">
        <v>681</v>
      </c>
      <c r="B303" s="130" t="s">
        <v>621</v>
      </c>
      <c r="C303" s="153" t="s">
        <v>178</v>
      </c>
      <c r="D303" s="154">
        <v>111.6</v>
      </c>
      <c r="E303" s="25"/>
      <c r="F303" s="41"/>
      <c r="G303" s="104"/>
      <c r="H303" s="104"/>
      <c r="I303" s="104"/>
      <c r="J303" s="186"/>
      <c r="K303" s="186"/>
      <c r="L303" s="104"/>
      <c r="M303" s="104"/>
    </row>
    <row r="304" spans="1:13" ht="108" x14ac:dyDescent="0.2">
      <c r="A304" s="46" t="s">
        <v>682</v>
      </c>
      <c r="B304" s="130" t="s">
        <v>622</v>
      </c>
      <c r="C304" s="153" t="s">
        <v>233</v>
      </c>
      <c r="D304" s="154">
        <v>212.4</v>
      </c>
      <c r="E304" s="25"/>
      <c r="F304" s="41"/>
      <c r="G304" s="104"/>
      <c r="H304" s="104"/>
      <c r="I304" s="104"/>
      <c r="J304" s="186"/>
      <c r="K304" s="186"/>
      <c r="L304" s="104"/>
      <c r="M304" s="104"/>
    </row>
    <row r="305" spans="1:13" s="52" customFormat="1" ht="83.25" customHeight="1" x14ac:dyDescent="0.2">
      <c r="A305" s="46" t="s">
        <v>683</v>
      </c>
      <c r="B305" s="47" t="s">
        <v>623</v>
      </c>
      <c r="C305" s="48" t="s">
        <v>178</v>
      </c>
      <c r="D305" s="49">
        <v>126.9</v>
      </c>
      <c r="E305" s="50"/>
      <c r="F305" s="51"/>
    </row>
    <row r="306" spans="1:13" ht="84" x14ac:dyDescent="0.2">
      <c r="A306" s="46" t="s">
        <v>684</v>
      </c>
      <c r="B306" s="130" t="s">
        <v>624</v>
      </c>
      <c r="C306" s="48" t="s">
        <v>178</v>
      </c>
      <c r="D306" s="154">
        <v>144</v>
      </c>
      <c r="E306" s="25"/>
      <c r="F306" s="41"/>
      <c r="G306" s="104"/>
      <c r="H306" s="104"/>
      <c r="I306" s="104"/>
      <c r="J306" s="186"/>
      <c r="K306" s="186"/>
      <c r="L306" s="104"/>
      <c r="M306" s="104"/>
    </row>
    <row r="307" spans="1:13" s="52" customFormat="1" ht="107.25" customHeight="1" x14ac:dyDescent="0.2">
      <c r="A307" s="46" t="s">
        <v>685</v>
      </c>
      <c r="B307" s="47" t="s">
        <v>625</v>
      </c>
      <c r="C307" s="48" t="s">
        <v>178</v>
      </c>
      <c r="D307" s="49">
        <v>232.2</v>
      </c>
      <c r="E307" s="50"/>
      <c r="F307" s="51"/>
    </row>
    <row r="308" spans="1:13" s="52" customFormat="1" ht="12.75" x14ac:dyDescent="0.2">
      <c r="A308" s="46"/>
      <c r="B308" s="47"/>
      <c r="C308" s="182"/>
      <c r="D308" s="109"/>
      <c r="E308" s="58"/>
      <c r="F308" s="183"/>
    </row>
    <row r="309" spans="1:13" s="52" customFormat="1" ht="30" x14ac:dyDescent="0.2">
      <c r="A309" s="184"/>
      <c r="B309" s="171" t="s">
        <v>626</v>
      </c>
      <c r="C309" s="48"/>
      <c r="D309" s="49"/>
      <c r="E309" s="185"/>
      <c r="F309" s="185"/>
    </row>
    <row r="310" spans="1:13" s="52" customFormat="1" ht="108" x14ac:dyDescent="0.2">
      <c r="A310" s="46" t="s">
        <v>666</v>
      </c>
      <c r="B310" s="47" t="s">
        <v>616</v>
      </c>
      <c r="C310" s="48" t="s">
        <v>178</v>
      </c>
      <c r="D310" s="49">
        <v>63</v>
      </c>
      <c r="E310" s="50"/>
      <c r="F310" s="51"/>
    </row>
    <row r="311" spans="1:13" s="52" customFormat="1" ht="96" customHeight="1" x14ac:dyDescent="0.2">
      <c r="A311" s="46" t="s">
        <v>667</v>
      </c>
      <c r="B311" s="47" t="s">
        <v>627</v>
      </c>
      <c r="C311" s="48" t="s">
        <v>178</v>
      </c>
      <c r="D311" s="49">
        <v>185</v>
      </c>
      <c r="E311" s="50"/>
      <c r="F311" s="51"/>
    </row>
    <row r="312" spans="1:13" s="52" customFormat="1" ht="120" x14ac:dyDescent="0.2">
      <c r="A312" s="46" t="s">
        <v>668</v>
      </c>
      <c r="B312" s="47" t="s">
        <v>628</v>
      </c>
      <c r="C312" s="48" t="s">
        <v>178</v>
      </c>
      <c r="D312" s="49">
        <v>132</v>
      </c>
      <c r="E312" s="50"/>
      <c r="F312" s="51"/>
    </row>
    <row r="313" spans="1:13" ht="108" x14ac:dyDescent="0.2">
      <c r="A313" s="46" t="s">
        <v>669</v>
      </c>
      <c r="B313" s="130" t="s">
        <v>629</v>
      </c>
      <c r="C313" s="153" t="s">
        <v>178</v>
      </c>
      <c r="D313" s="154">
        <v>51</v>
      </c>
      <c r="E313" s="25"/>
      <c r="F313" s="41"/>
      <c r="G313" s="104"/>
      <c r="H313" s="104"/>
      <c r="I313" s="104"/>
      <c r="J313" s="186"/>
      <c r="K313" s="186"/>
      <c r="L313" s="104"/>
      <c r="M313" s="104"/>
    </row>
    <row r="314" spans="1:13" s="52" customFormat="1" ht="96" customHeight="1" x14ac:dyDescent="0.2">
      <c r="A314" s="46" t="s">
        <v>670</v>
      </c>
      <c r="B314" s="47" t="s">
        <v>620</v>
      </c>
      <c r="C314" s="48" t="s">
        <v>178</v>
      </c>
      <c r="D314" s="49">
        <v>62</v>
      </c>
      <c r="E314" s="50"/>
      <c r="F314" s="51"/>
    </row>
    <row r="315" spans="1:13" ht="72" x14ac:dyDescent="0.2">
      <c r="A315" s="46" t="s">
        <v>671</v>
      </c>
      <c r="B315" s="130" t="s">
        <v>621</v>
      </c>
      <c r="C315" s="153" t="s">
        <v>178</v>
      </c>
      <c r="D315" s="154">
        <v>62</v>
      </c>
      <c r="E315" s="25"/>
      <c r="F315" s="41"/>
      <c r="G315" s="104"/>
      <c r="H315" s="104"/>
      <c r="I315" s="104"/>
      <c r="J315" s="186"/>
      <c r="K315" s="186"/>
      <c r="L315" s="104"/>
      <c r="M315" s="104"/>
    </row>
    <row r="316" spans="1:13" ht="108" x14ac:dyDescent="0.2">
      <c r="A316" s="46" t="s">
        <v>672</v>
      </c>
      <c r="B316" s="130" t="s">
        <v>622</v>
      </c>
      <c r="C316" s="153" t="s">
        <v>233</v>
      </c>
      <c r="D316" s="154">
        <v>118</v>
      </c>
      <c r="E316" s="25"/>
      <c r="F316" s="41"/>
      <c r="G316" s="104"/>
      <c r="H316" s="104"/>
      <c r="I316" s="104"/>
      <c r="J316" s="186"/>
      <c r="K316" s="186"/>
      <c r="L316" s="104"/>
      <c r="M316" s="104"/>
    </row>
    <row r="317" spans="1:13" s="52" customFormat="1" ht="84.75" customHeight="1" x14ac:dyDescent="0.2">
      <c r="A317" s="46" t="s">
        <v>673</v>
      </c>
      <c r="B317" s="47" t="s">
        <v>623</v>
      </c>
      <c r="C317" s="48" t="s">
        <v>178</v>
      </c>
      <c r="D317" s="49">
        <v>70.5</v>
      </c>
      <c r="E317" s="50"/>
      <c r="F317" s="51"/>
    </row>
    <row r="318" spans="1:13" ht="84" x14ac:dyDescent="0.2">
      <c r="A318" s="46" t="s">
        <v>674</v>
      </c>
      <c r="B318" s="130" t="s">
        <v>624</v>
      </c>
      <c r="C318" s="48" t="s">
        <v>178</v>
      </c>
      <c r="D318" s="154">
        <v>80</v>
      </c>
      <c r="E318" s="25"/>
      <c r="F318" s="41"/>
      <c r="G318" s="104"/>
      <c r="H318" s="104"/>
      <c r="I318" s="104"/>
      <c r="J318" s="186"/>
      <c r="K318" s="186"/>
      <c r="L318" s="104"/>
      <c r="M318" s="104"/>
    </row>
    <row r="319" spans="1:13" s="52" customFormat="1" ht="12.75" x14ac:dyDescent="0.2">
      <c r="A319" s="46"/>
      <c r="B319" s="47"/>
      <c r="C319" s="48"/>
      <c r="D319" s="49"/>
      <c r="E319" s="50"/>
      <c r="F319" s="51"/>
    </row>
    <row r="320" spans="1:13" s="52" customFormat="1" ht="30" x14ac:dyDescent="0.2">
      <c r="A320" s="184"/>
      <c r="B320" s="171" t="s">
        <v>686</v>
      </c>
      <c r="C320" s="48"/>
      <c r="D320" s="49"/>
      <c r="E320" s="185"/>
      <c r="F320" s="185"/>
    </row>
    <row r="321" spans="1:6" s="52" customFormat="1" ht="120" x14ac:dyDescent="0.2">
      <c r="A321" s="46" t="s">
        <v>687</v>
      </c>
      <c r="B321" s="47" t="s">
        <v>630</v>
      </c>
      <c r="C321" s="48" t="s">
        <v>194</v>
      </c>
      <c r="D321" s="49">
        <v>36</v>
      </c>
      <c r="E321" s="185"/>
      <c r="F321" s="185"/>
    </row>
    <row r="322" spans="1:6" s="52" customFormat="1" ht="83.25" customHeight="1" x14ac:dyDescent="0.2">
      <c r="A322" s="46" t="s">
        <v>688</v>
      </c>
      <c r="B322" s="47" t="s">
        <v>631</v>
      </c>
      <c r="C322" s="48" t="s">
        <v>194</v>
      </c>
      <c r="D322" s="49">
        <v>36</v>
      </c>
      <c r="E322" s="48"/>
      <c r="F322" s="48"/>
    </row>
    <row r="323" spans="1:6" s="52" customFormat="1" ht="108" x14ac:dyDescent="0.2">
      <c r="A323" s="46" t="s">
        <v>689</v>
      </c>
      <c r="B323" s="47" t="s">
        <v>632</v>
      </c>
      <c r="C323" s="48" t="s">
        <v>194</v>
      </c>
      <c r="D323" s="49">
        <v>36</v>
      </c>
      <c r="E323" s="48"/>
      <c r="F323" s="48"/>
    </row>
    <row r="324" spans="1:6" s="52" customFormat="1" ht="108" x14ac:dyDescent="0.2">
      <c r="A324" s="46" t="s">
        <v>690</v>
      </c>
      <c r="B324" s="47" t="s">
        <v>633</v>
      </c>
      <c r="C324" s="48" t="s">
        <v>194</v>
      </c>
      <c r="D324" s="49">
        <v>36</v>
      </c>
      <c r="E324" s="48"/>
      <c r="F324" s="48"/>
    </row>
    <row r="325" spans="1:6" s="52" customFormat="1" x14ac:dyDescent="0.2">
      <c r="A325" s="187"/>
      <c r="B325" s="188"/>
      <c r="C325" s="189"/>
      <c r="D325" s="190"/>
      <c r="E325" s="188"/>
      <c r="F325" s="183"/>
    </row>
    <row r="326" spans="1:6" s="52" customFormat="1" ht="30" x14ac:dyDescent="0.2">
      <c r="A326" s="184"/>
      <c r="B326" s="171" t="s">
        <v>634</v>
      </c>
      <c r="C326" s="48"/>
      <c r="D326" s="49"/>
      <c r="E326" s="185"/>
      <c r="F326" s="185"/>
    </row>
    <row r="327" spans="1:6" s="52" customFormat="1" ht="120" x14ac:dyDescent="0.2">
      <c r="A327" s="46" t="s">
        <v>691</v>
      </c>
      <c r="B327" s="47" t="s">
        <v>630</v>
      </c>
      <c r="C327" s="48" t="s">
        <v>194</v>
      </c>
      <c r="D327" s="49">
        <v>20</v>
      </c>
      <c r="E327" s="185"/>
      <c r="F327" s="185"/>
    </row>
    <row r="328" spans="1:6" s="52" customFormat="1" ht="85.5" customHeight="1" x14ac:dyDescent="0.2">
      <c r="A328" s="46" t="s">
        <v>692</v>
      </c>
      <c r="B328" s="47" t="s">
        <v>631</v>
      </c>
      <c r="C328" s="48" t="s">
        <v>194</v>
      </c>
      <c r="D328" s="49">
        <v>20</v>
      </c>
      <c r="E328" s="48"/>
      <c r="F328" s="48"/>
    </row>
    <row r="329" spans="1:6" s="52" customFormat="1" ht="108" x14ac:dyDescent="0.2">
      <c r="A329" s="46" t="s">
        <v>693</v>
      </c>
      <c r="B329" s="47" t="s">
        <v>632</v>
      </c>
      <c r="C329" s="48" t="s">
        <v>194</v>
      </c>
      <c r="D329" s="49">
        <v>20</v>
      </c>
      <c r="E329" s="48"/>
      <c r="F329" s="48"/>
    </row>
    <row r="330" spans="1:6" s="52" customFormat="1" ht="108" x14ac:dyDescent="0.2">
      <c r="A330" s="46" t="s">
        <v>694</v>
      </c>
      <c r="B330" s="47" t="s">
        <v>633</v>
      </c>
      <c r="C330" s="48" t="s">
        <v>194</v>
      </c>
      <c r="D330" s="49">
        <v>20</v>
      </c>
      <c r="E330" s="48"/>
      <c r="F330" s="48"/>
    </row>
    <row r="331" spans="1:6" s="52" customFormat="1" ht="12.75" x14ac:dyDescent="0.2">
      <c r="A331" s="46"/>
      <c r="B331" s="47"/>
      <c r="C331" s="48"/>
      <c r="D331" s="49"/>
      <c r="E331" s="48"/>
      <c r="F331" s="48"/>
    </row>
    <row r="332" spans="1:6" s="52" customFormat="1" x14ac:dyDescent="0.2">
      <c r="A332" s="187"/>
      <c r="B332" s="171" t="s">
        <v>635</v>
      </c>
      <c r="C332" s="189"/>
      <c r="D332" s="190"/>
      <c r="E332" s="188"/>
      <c r="F332" s="183"/>
    </row>
    <row r="333" spans="1:6" s="52" customFormat="1" ht="72" x14ac:dyDescent="0.2">
      <c r="A333" s="46" t="s">
        <v>636</v>
      </c>
      <c r="B333" s="47" t="s">
        <v>637</v>
      </c>
      <c r="C333" s="48" t="s">
        <v>6</v>
      </c>
      <c r="D333" s="49">
        <v>1025</v>
      </c>
      <c r="E333" s="188"/>
      <c r="F333" s="183"/>
    </row>
    <row r="334" spans="1:6" s="52" customFormat="1" ht="72" x14ac:dyDescent="0.2">
      <c r="A334" s="46" t="s">
        <v>638</v>
      </c>
      <c r="B334" s="47" t="s">
        <v>639</v>
      </c>
      <c r="C334" s="48" t="s">
        <v>6</v>
      </c>
      <c r="D334" s="49">
        <v>1035</v>
      </c>
      <c r="E334" s="188"/>
      <c r="F334" s="183"/>
    </row>
    <row r="335" spans="1:6" s="52" customFormat="1" ht="96" x14ac:dyDescent="0.2">
      <c r="A335" s="46" t="s">
        <v>640</v>
      </c>
      <c r="B335" s="47" t="s">
        <v>641</v>
      </c>
      <c r="C335" s="48" t="s">
        <v>6</v>
      </c>
      <c r="D335" s="49">
        <v>1730</v>
      </c>
      <c r="E335" s="188"/>
      <c r="F335" s="183"/>
    </row>
    <row r="336" spans="1:6" s="52" customFormat="1" ht="132" x14ac:dyDescent="0.2">
      <c r="A336" s="46" t="s">
        <v>642</v>
      </c>
      <c r="B336" s="47" t="s">
        <v>643</v>
      </c>
      <c r="C336" s="48" t="s">
        <v>6</v>
      </c>
      <c r="D336" s="49">
        <v>225</v>
      </c>
      <c r="E336" s="188"/>
      <c r="F336" s="183"/>
    </row>
    <row r="337" spans="1:6" s="52" customFormat="1" ht="84" x14ac:dyDescent="0.2">
      <c r="A337" s="46" t="s">
        <v>644</v>
      </c>
      <c r="B337" s="47" t="s">
        <v>645</v>
      </c>
      <c r="C337" s="48" t="s">
        <v>6</v>
      </c>
      <c r="D337" s="49">
        <v>75</v>
      </c>
      <c r="E337" s="188"/>
      <c r="F337" s="183"/>
    </row>
    <row r="338" spans="1:6" s="52" customFormat="1" ht="84" x14ac:dyDescent="0.2">
      <c r="A338" s="46" t="s">
        <v>646</v>
      </c>
      <c r="B338" s="47" t="s">
        <v>647</v>
      </c>
      <c r="C338" s="48" t="s">
        <v>6</v>
      </c>
      <c r="D338" s="49">
        <v>176</v>
      </c>
      <c r="E338" s="188"/>
      <c r="F338" s="183"/>
    </row>
    <row r="339" spans="1:6" s="52" customFormat="1" x14ac:dyDescent="0.2">
      <c r="A339" s="187"/>
      <c r="B339" s="171"/>
      <c r="C339" s="189"/>
      <c r="D339" s="190"/>
      <c r="E339" s="188"/>
      <c r="F339" s="183"/>
    </row>
    <row r="340" spans="1:6" x14ac:dyDescent="0.2">
      <c r="A340" s="122"/>
      <c r="B340" s="132" t="s">
        <v>470</v>
      </c>
      <c r="C340" s="124"/>
      <c r="D340" s="191"/>
      <c r="E340" s="125"/>
      <c r="F340" s="126"/>
    </row>
    <row r="341" spans="1:6" ht="36.75" thickBot="1" x14ac:dyDescent="0.25">
      <c r="A341" s="106" t="s">
        <v>471</v>
      </c>
      <c r="B341" s="114" t="s">
        <v>472</v>
      </c>
      <c r="C341" s="108" t="s">
        <v>194</v>
      </c>
      <c r="D341" s="109">
        <v>28</v>
      </c>
      <c r="E341" s="192"/>
      <c r="F341" s="193"/>
    </row>
    <row r="342" spans="1:6" ht="16.5" thickTop="1" thickBot="1" x14ac:dyDescent="0.25">
      <c r="A342" s="118"/>
      <c r="B342" s="119"/>
      <c r="C342" s="120"/>
      <c r="D342" s="121"/>
      <c r="E342" s="222"/>
      <c r="F342" s="223"/>
    </row>
    <row r="343" spans="1:6" ht="15.75" thickTop="1" x14ac:dyDescent="0.2">
      <c r="A343" s="106"/>
      <c r="B343" s="132" t="s">
        <v>473</v>
      </c>
      <c r="C343" s="124"/>
      <c r="D343" s="109"/>
      <c r="E343" s="125"/>
      <c r="F343" s="126"/>
    </row>
    <row r="344" spans="1:6" ht="59.25" customHeight="1" x14ac:dyDescent="0.2">
      <c r="A344" s="194" t="s">
        <v>474</v>
      </c>
      <c r="B344" s="114" t="s">
        <v>475</v>
      </c>
      <c r="C344" s="155" t="s">
        <v>176</v>
      </c>
      <c r="D344" s="156">
        <v>1869</v>
      </c>
      <c r="E344" s="53"/>
      <c r="F344" s="54"/>
    </row>
    <row r="345" spans="1:6" ht="60" customHeight="1" x14ac:dyDescent="0.2">
      <c r="A345" s="194" t="s">
        <v>476</v>
      </c>
      <c r="B345" s="114" t="s">
        <v>477</v>
      </c>
      <c r="C345" s="155" t="s">
        <v>176</v>
      </c>
      <c r="D345" s="156">
        <v>926</v>
      </c>
      <c r="E345" s="53"/>
      <c r="F345" s="54"/>
    </row>
    <row r="346" spans="1:6" ht="48" x14ac:dyDescent="0.2">
      <c r="A346" s="194" t="s">
        <v>478</v>
      </c>
      <c r="B346" s="114" t="s">
        <v>479</v>
      </c>
      <c r="C346" s="155" t="s">
        <v>176</v>
      </c>
      <c r="D346" s="156">
        <f>D344*1.25</f>
        <v>2336.25</v>
      </c>
      <c r="E346" s="53"/>
      <c r="F346" s="54"/>
    </row>
    <row r="347" spans="1:6" ht="48" x14ac:dyDescent="0.2">
      <c r="A347" s="194" t="s">
        <v>480</v>
      </c>
      <c r="B347" s="114" t="s">
        <v>481</v>
      </c>
      <c r="C347" s="155" t="s">
        <v>176</v>
      </c>
      <c r="D347" s="156">
        <f>D346-D345</f>
        <v>1410.25</v>
      </c>
      <c r="E347" s="53"/>
      <c r="F347" s="54"/>
    </row>
    <row r="348" spans="1:6" ht="60" x14ac:dyDescent="0.2">
      <c r="A348" s="194" t="s">
        <v>482</v>
      </c>
      <c r="B348" s="114" t="s">
        <v>483</v>
      </c>
      <c r="C348" s="155" t="s">
        <v>178</v>
      </c>
      <c r="D348" s="156">
        <v>102.71</v>
      </c>
      <c r="E348" s="53"/>
      <c r="F348" s="54"/>
    </row>
    <row r="349" spans="1:6" ht="119.25" customHeight="1" x14ac:dyDescent="0.2">
      <c r="A349" s="194" t="s">
        <v>484</v>
      </c>
      <c r="B349" s="114" t="s">
        <v>485</v>
      </c>
      <c r="C349" s="155" t="s">
        <v>6</v>
      </c>
      <c r="D349" s="156">
        <v>8438.86</v>
      </c>
      <c r="E349" s="53"/>
      <c r="F349" s="54"/>
    </row>
    <row r="350" spans="1:6" ht="120" x14ac:dyDescent="0.2">
      <c r="A350" s="194" t="s">
        <v>486</v>
      </c>
      <c r="B350" s="114" t="s">
        <v>487</v>
      </c>
      <c r="C350" s="155" t="s">
        <v>176</v>
      </c>
      <c r="D350" s="156">
        <v>76.08</v>
      </c>
      <c r="E350" s="53"/>
      <c r="F350" s="54"/>
    </row>
    <row r="351" spans="1:6" ht="120" x14ac:dyDescent="0.2">
      <c r="A351" s="194" t="s">
        <v>488</v>
      </c>
      <c r="B351" s="114" t="s">
        <v>489</v>
      </c>
      <c r="C351" s="155" t="s">
        <v>6</v>
      </c>
      <c r="D351" s="156">
        <v>12274.2</v>
      </c>
      <c r="E351" s="53"/>
      <c r="F351" s="54"/>
    </row>
    <row r="352" spans="1:6" ht="120.75" customHeight="1" x14ac:dyDescent="0.2">
      <c r="A352" s="194" t="s">
        <v>490</v>
      </c>
      <c r="B352" s="114" t="s">
        <v>491</v>
      </c>
      <c r="C352" s="155" t="s">
        <v>176</v>
      </c>
      <c r="D352" s="156">
        <v>389.36</v>
      </c>
      <c r="E352" s="53"/>
      <c r="F352" s="54"/>
    </row>
    <row r="353" spans="1:6" ht="132" x14ac:dyDescent="0.2">
      <c r="A353" s="194" t="s">
        <v>492</v>
      </c>
      <c r="B353" s="114" t="s">
        <v>493</v>
      </c>
      <c r="C353" s="155" t="s">
        <v>6</v>
      </c>
      <c r="D353" s="156">
        <v>6553.08</v>
      </c>
      <c r="E353" s="53"/>
      <c r="F353" s="54"/>
    </row>
    <row r="354" spans="1:6" ht="120" x14ac:dyDescent="0.2">
      <c r="A354" s="194" t="s">
        <v>494</v>
      </c>
      <c r="B354" s="114" t="s">
        <v>495</v>
      </c>
      <c r="C354" s="155" t="s">
        <v>176</v>
      </c>
      <c r="D354" s="156">
        <v>75.75</v>
      </c>
      <c r="E354" s="53"/>
      <c r="F354" s="54"/>
    </row>
    <row r="355" spans="1:6" ht="119.25" customHeight="1" x14ac:dyDescent="0.2">
      <c r="A355" s="194" t="s">
        <v>496</v>
      </c>
      <c r="B355" s="114" t="s">
        <v>554</v>
      </c>
      <c r="C355" s="155" t="s">
        <v>6</v>
      </c>
      <c r="D355" s="156">
        <v>65.28</v>
      </c>
      <c r="E355" s="53"/>
      <c r="F355" s="54"/>
    </row>
    <row r="356" spans="1:6" ht="120" customHeight="1" x14ac:dyDescent="0.2">
      <c r="A356" s="194" t="s">
        <v>497</v>
      </c>
      <c r="B356" s="114" t="s">
        <v>498</v>
      </c>
      <c r="C356" s="155" t="s">
        <v>176</v>
      </c>
      <c r="D356" s="156">
        <v>0.27</v>
      </c>
      <c r="E356" s="53"/>
      <c r="F356" s="54"/>
    </row>
    <row r="357" spans="1:6" ht="96" customHeight="1" x14ac:dyDescent="0.2">
      <c r="A357" s="194" t="s">
        <v>499</v>
      </c>
      <c r="B357" s="114" t="s">
        <v>500</v>
      </c>
      <c r="C357" s="155" t="s">
        <v>178</v>
      </c>
      <c r="D357" s="156">
        <v>12792</v>
      </c>
      <c r="E357" s="53"/>
      <c r="F357" s="54"/>
    </row>
    <row r="358" spans="1:6" ht="72" customHeight="1" x14ac:dyDescent="0.2">
      <c r="A358" s="194" t="s">
        <v>501</v>
      </c>
      <c r="B358" s="130" t="s">
        <v>504</v>
      </c>
      <c r="C358" s="108" t="s">
        <v>194</v>
      </c>
      <c r="D358" s="109">
        <v>2</v>
      </c>
      <c r="E358" s="58"/>
      <c r="F358" s="59"/>
    </row>
    <row r="359" spans="1:6" ht="96" x14ac:dyDescent="0.2">
      <c r="A359" s="194" t="s">
        <v>502</v>
      </c>
      <c r="B359" s="130" t="s">
        <v>506</v>
      </c>
      <c r="C359" s="108" t="s">
        <v>194</v>
      </c>
      <c r="D359" s="109">
        <v>1256</v>
      </c>
      <c r="E359" s="58"/>
      <c r="F359" s="59"/>
    </row>
    <row r="360" spans="1:6" ht="61.5" customHeight="1" x14ac:dyDescent="0.2">
      <c r="A360" s="194" t="s">
        <v>503</v>
      </c>
      <c r="B360" s="130" t="s">
        <v>507</v>
      </c>
      <c r="C360" s="108" t="s">
        <v>194</v>
      </c>
      <c r="D360" s="109">
        <v>1</v>
      </c>
      <c r="E360" s="109"/>
      <c r="F360" s="59"/>
    </row>
    <row r="361" spans="1:6" ht="36.75" thickBot="1" x14ac:dyDescent="0.25">
      <c r="A361" s="194" t="s">
        <v>505</v>
      </c>
      <c r="B361" s="130" t="s">
        <v>508</v>
      </c>
      <c r="C361" s="108" t="s">
        <v>194</v>
      </c>
      <c r="D361" s="109">
        <v>1</v>
      </c>
      <c r="E361" s="58"/>
      <c r="F361" s="59"/>
    </row>
    <row r="362" spans="1:6" ht="16.5" thickTop="1" thickBot="1" x14ac:dyDescent="0.25">
      <c r="A362" s="118"/>
      <c r="B362" s="119"/>
      <c r="C362" s="120"/>
      <c r="D362" s="121"/>
      <c r="E362" s="222"/>
      <c r="F362" s="223"/>
    </row>
    <row r="363" spans="1:6" ht="16.5" thickTop="1" x14ac:dyDescent="0.2">
      <c r="A363" s="195"/>
      <c r="B363" s="196" t="s">
        <v>509</v>
      </c>
      <c r="C363" s="197"/>
      <c r="D363" s="198"/>
      <c r="E363" s="199"/>
      <c r="F363" s="144"/>
    </row>
    <row r="364" spans="1:6" ht="96" x14ac:dyDescent="0.2">
      <c r="A364" s="200" t="s">
        <v>510</v>
      </c>
      <c r="B364" s="130" t="s">
        <v>511</v>
      </c>
      <c r="C364" s="108" t="s">
        <v>233</v>
      </c>
      <c r="D364" s="201">
        <v>322</v>
      </c>
      <c r="E364" s="51"/>
      <c r="F364" s="59"/>
    </row>
    <row r="365" spans="1:6" ht="96" x14ac:dyDescent="0.2">
      <c r="A365" s="200" t="s">
        <v>512</v>
      </c>
      <c r="B365" s="130" t="s">
        <v>513</v>
      </c>
      <c r="C365" s="108" t="s">
        <v>233</v>
      </c>
      <c r="D365" s="201">
        <v>870</v>
      </c>
      <c r="E365" s="51"/>
      <c r="F365" s="59"/>
    </row>
    <row r="366" spans="1:6" ht="72" x14ac:dyDescent="0.2">
      <c r="A366" s="200" t="s">
        <v>514</v>
      </c>
      <c r="B366" s="130" t="s">
        <v>515</v>
      </c>
      <c r="C366" s="108" t="s">
        <v>178</v>
      </c>
      <c r="D366" s="201">
        <v>812.71</v>
      </c>
      <c r="E366" s="51"/>
      <c r="F366" s="59"/>
    </row>
    <row r="367" spans="1:6" ht="108" x14ac:dyDescent="0.2">
      <c r="A367" s="200" t="s">
        <v>516</v>
      </c>
      <c r="B367" s="130" t="s">
        <v>517</v>
      </c>
      <c r="C367" s="108" t="s">
        <v>233</v>
      </c>
      <c r="D367" s="201">
        <v>368</v>
      </c>
      <c r="E367" s="51"/>
      <c r="F367" s="59"/>
    </row>
    <row r="368" spans="1:6" ht="72" x14ac:dyDescent="0.2">
      <c r="A368" s="200" t="s">
        <v>518</v>
      </c>
      <c r="B368" s="130" t="s">
        <v>519</v>
      </c>
      <c r="C368" s="108" t="s">
        <v>194</v>
      </c>
      <c r="D368" s="201">
        <v>160</v>
      </c>
      <c r="E368" s="58"/>
      <c r="F368" s="59"/>
    </row>
    <row r="369" spans="1:13" ht="72" x14ac:dyDescent="0.2">
      <c r="A369" s="200" t="s">
        <v>520</v>
      </c>
      <c r="B369" s="130" t="s">
        <v>521</v>
      </c>
      <c r="C369" s="108" t="s">
        <v>6</v>
      </c>
      <c r="D369" s="201">
        <f>80*28.26</f>
        <v>2260.8000000000002</v>
      </c>
      <c r="E369" s="51"/>
      <c r="F369" s="59"/>
    </row>
    <row r="370" spans="1:13" ht="60" x14ac:dyDescent="0.2">
      <c r="A370" s="200" t="s">
        <v>522</v>
      </c>
      <c r="B370" s="130" t="s">
        <v>523</v>
      </c>
      <c r="C370" s="108" t="s">
        <v>6</v>
      </c>
      <c r="D370" s="201">
        <v>9048.3700000000008</v>
      </c>
      <c r="E370" s="58"/>
      <c r="F370" s="59"/>
    </row>
    <row r="371" spans="1:13" ht="96" x14ac:dyDescent="0.2">
      <c r="A371" s="200" t="s">
        <v>524</v>
      </c>
      <c r="B371" s="130" t="s">
        <v>525</v>
      </c>
      <c r="C371" s="108" t="s">
        <v>6</v>
      </c>
      <c r="D371" s="201">
        <v>302</v>
      </c>
      <c r="E371" s="51"/>
      <c r="F371" s="59"/>
    </row>
    <row r="372" spans="1:13" ht="48" x14ac:dyDescent="0.2">
      <c r="A372" s="200" t="s">
        <v>526</v>
      </c>
      <c r="B372" s="130" t="s">
        <v>527</v>
      </c>
      <c r="C372" s="108" t="s">
        <v>178</v>
      </c>
      <c r="D372" s="201">
        <v>1072</v>
      </c>
      <c r="E372" s="51"/>
      <c r="F372" s="59"/>
    </row>
    <row r="373" spans="1:13" ht="96.75" thickBot="1" x14ac:dyDescent="0.25">
      <c r="A373" s="200" t="s">
        <v>528</v>
      </c>
      <c r="B373" s="47" t="s">
        <v>529</v>
      </c>
      <c r="C373" s="202" t="s">
        <v>178</v>
      </c>
      <c r="D373" s="203">
        <v>13.8</v>
      </c>
      <c r="E373" s="204"/>
      <c r="F373" s="204"/>
    </row>
    <row r="374" spans="1:13" ht="16.5" thickTop="1" thickBot="1" x14ac:dyDescent="0.25">
      <c r="A374" s="118"/>
      <c r="B374" s="119"/>
      <c r="C374" s="120"/>
      <c r="D374" s="121"/>
      <c r="E374" s="222"/>
      <c r="F374" s="223"/>
    </row>
    <row r="375" spans="1:13" ht="15.75" thickTop="1" x14ac:dyDescent="0.2">
      <c r="A375" s="122"/>
      <c r="B375" s="132" t="s">
        <v>530</v>
      </c>
      <c r="C375" s="124"/>
      <c r="D375" s="109"/>
      <c r="E375" s="125"/>
      <c r="F375" s="126"/>
    </row>
    <row r="376" spans="1:13" ht="72" x14ac:dyDescent="0.2">
      <c r="A376" s="106" t="s">
        <v>531</v>
      </c>
      <c r="B376" s="114" t="s">
        <v>532</v>
      </c>
      <c r="C376" s="108" t="s">
        <v>178</v>
      </c>
      <c r="D376" s="109">
        <f>D17</f>
        <v>60560</v>
      </c>
      <c r="E376" s="25"/>
      <c r="F376" s="59"/>
    </row>
    <row r="377" spans="1:13" ht="60.75" thickBot="1" x14ac:dyDescent="0.25">
      <c r="A377" s="106" t="s">
        <v>533</v>
      </c>
      <c r="B377" s="114" t="s">
        <v>534</v>
      </c>
      <c r="C377" s="108" t="s">
        <v>178</v>
      </c>
      <c r="D377" s="109">
        <f>D376</f>
        <v>60560</v>
      </c>
      <c r="E377" s="25"/>
      <c r="F377" s="59"/>
    </row>
    <row r="378" spans="1:13" ht="16.5" thickTop="1" x14ac:dyDescent="0.2">
      <c r="A378" s="205"/>
      <c r="B378" s="206"/>
      <c r="C378" s="207"/>
      <c r="D378" s="208"/>
      <c r="E378" s="209"/>
      <c r="F378" s="210"/>
      <c r="G378" s="104"/>
      <c r="H378" s="105"/>
      <c r="I378" s="105"/>
      <c r="J378" s="74"/>
      <c r="K378" s="105"/>
      <c r="L378" s="79"/>
      <c r="M378" s="105"/>
    </row>
    <row r="379" spans="1:13" x14ac:dyDescent="0.2">
      <c r="A379" s="211"/>
      <c r="B379" s="138"/>
      <c r="C379" s="108"/>
      <c r="D379" s="109"/>
      <c r="E379" s="212"/>
      <c r="F379" s="213"/>
      <c r="G379" s="104"/>
      <c r="H379" s="105"/>
      <c r="I379" s="105"/>
      <c r="J379" s="96"/>
      <c r="K379" s="110"/>
      <c r="L379" s="79"/>
      <c r="M379" s="105"/>
    </row>
  </sheetData>
  <customSheetViews>
    <customSheetView guid="{29EEB747-74A5-4940-BEF5-9BF888B1466C}" showPageBreaks="1" showGridLines="0" zeroValues="0" printArea="1">
      <selection activeCell="F129" sqref="A129:F129"/>
      <pageMargins left="0.70866141732283472" right="0.19685039370078741" top="0.31496062992125984" bottom="0.39370078740157483" header="0" footer="0"/>
      <printOptions horizontalCentered="1"/>
      <pageSetup orientation="portrait" horizontalDpi="300" verticalDpi="300" r:id="rId1"/>
      <headerFooter>
        <oddFooter>&amp;C&amp;8Página &amp;P de &amp;N</oddFooter>
      </headerFooter>
    </customSheetView>
    <customSheetView guid="{3AE9DE29-F319-45CA-9007-8EBC34615D83}" showGridLines="0" zeroValues="0" printArea="1" topLeftCell="A145">
      <selection activeCell="D147" sqref="B147:D147"/>
      <pageMargins left="0.70866141732283472" right="0.19685039370078741" top="0.31496062992125984" bottom="0.39370078740157483" header="0" footer="0"/>
      <printOptions horizontalCentered="1"/>
      <pageSetup orientation="portrait" horizontalDpi="300" verticalDpi="300" r:id="rId2"/>
      <headerFooter>
        <oddFooter>&amp;C&amp;8Página &amp;P de &amp;N</oddFooter>
      </headerFooter>
    </customSheetView>
    <customSheetView guid="{ED85AC9F-31ED-4F26-80A8-243EAF1D1219}" showPageBreaks="1" showGridLines="0" zeroValues="0" printArea="1" view="pageBreakPreview" topLeftCell="A88">
      <selection activeCell="D93" sqref="D93"/>
      <pageMargins left="0.70866141732283472" right="0.19685039370078741" top="0.31496062992125984" bottom="0.39370078740157483" header="0" footer="0"/>
      <printOptions horizontalCentered="1"/>
      <pageSetup orientation="portrait" horizontalDpi="300" verticalDpi="300" r:id="rId3"/>
      <headerFooter>
        <oddFooter>&amp;C&amp;8Página &amp;P de &amp;N</oddFooter>
      </headerFooter>
    </customSheetView>
    <customSheetView guid="{77FBA20D-B7A8-4E59-9EA0-C2E164A859E5}" showPageBreaks="1" showGridLines="0" zeroValues="0" printArea="1" topLeftCell="A70">
      <selection activeCell="D72" sqref="D72"/>
      <rowBreaks count="2" manualBreakCount="2">
        <brk id="34" max="5" man="1"/>
        <brk id="82" max="5" man="1"/>
      </rowBreaks>
      <pageMargins left="0.70866141732283472" right="0.19685039370078741" top="0.31496062992125984" bottom="0.39370078740157483" header="0" footer="0"/>
      <printOptions horizontalCentered="1"/>
      <pageSetup orientation="portrait" horizontalDpi="300" verticalDpi="300" r:id="rId4"/>
      <headerFooter>
        <oddFooter>&amp;C&amp;8Página &amp;P de &amp;N</oddFooter>
      </headerFooter>
    </customSheetView>
    <customSheetView guid="{162F41BB-6EF8-4BEC-8280-B4ACEB394702}" showPageBreaks="1" showGridLines="0" zeroValues="0" printArea="1" topLeftCell="A37">
      <selection activeCell="C40" sqref="C40"/>
      <rowBreaks count="2" manualBreakCount="2">
        <brk id="33" max="5" man="1"/>
        <brk id="93" max="5" man="1"/>
      </rowBreaks>
      <pageMargins left="0.70866141732283472" right="0.19685039370078741" top="0.31496062992125984" bottom="0.39370078740157483" header="0" footer="0"/>
      <printOptions horizontalCentered="1"/>
      <pageSetup orientation="portrait" horizontalDpi="300" verticalDpi="300" r:id="rId5"/>
      <headerFooter>
        <oddFooter>&amp;C&amp;8Página &amp;P de &amp;N</oddFooter>
      </headerFooter>
    </customSheetView>
    <customSheetView guid="{207E52B2-BF48-4D16-9D87-7045D750C14B}" scale="90" showPageBreaks="1" showGridLines="0" zeroValues="0" printArea="1" topLeftCell="A64">
      <selection activeCell="E66" sqref="E66"/>
      <rowBreaks count="2" manualBreakCount="2">
        <brk id="36" max="5" man="1"/>
        <brk id="93" max="5" man="1"/>
      </rowBreaks>
      <pageMargins left="0.70866141732283472" right="0.19685039370078741" top="0.31496062992125984" bottom="0.39370078740157483" header="0" footer="0"/>
      <printOptions horizontalCentered="1"/>
      <pageSetup paperSize="9" orientation="portrait" horizontalDpi="0" verticalDpi="0" r:id="rId6"/>
      <headerFooter>
        <oddFooter>&amp;C&amp;8Página &amp;P de &amp;N</oddFooter>
      </headerFooter>
    </customSheetView>
    <customSheetView guid="{5E0AEEAB-0A36-45A3-8D98-7068235238A0}" scale="110" showPageBreaks="1" showGridLines="0" zeroValues="0" printArea="1">
      <selection activeCell="A218" sqref="A218:XFD218"/>
      <rowBreaks count="2" manualBreakCount="2">
        <brk id="38" max="5" man="1"/>
        <brk id="103" max="5" man="1"/>
      </rowBreaks>
      <pageMargins left="0.70866141732283472" right="0.19685039370078741" top="0.31496062992125984" bottom="0.39370078740157483" header="0" footer="0"/>
      <printOptions horizontalCentered="1"/>
      <pageSetup paperSize="9" orientation="portrait" horizontalDpi="0" verticalDpi="0" r:id="rId7"/>
      <headerFooter>
        <oddFooter>&amp;C&amp;8Página &amp;P de &amp;N</oddFooter>
      </headerFooter>
    </customSheetView>
    <customSheetView guid="{F6114E7D-9C9D-4E29-A18C-0F6C3CFC0A33}" scale="110" showPageBreaks="1" showGridLines="0" zeroValues="0" printArea="1" topLeftCell="A35">
      <selection activeCell="B36" sqref="B36"/>
      <rowBreaks count="2" manualBreakCount="2">
        <brk id="33" max="5" man="1"/>
        <brk id="91" max="5" man="1"/>
      </rowBreaks>
      <pageMargins left="0.70866141732283472" right="0.19685039370078741" top="0.31496062992125984" bottom="0.39370078740157483" header="0" footer="0"/>
      <printOptions horizontalCentered="1"/>
      <pageSetup orientation="portrait" horizontalDpi="300" verticalDpi="300" r:id="rId8"/>
      <headerFooter>
        <oddFooter>&amp;C&amp;8Página &amp;P de &amp;N</oddFooter>
      </headerFooter>
    </customSheetView>
    <customSheetView guid="{1E03F048-D478-4478-8644-0CE4BC87DC79}" scale="130" showPageBreaks="1" showGridLines="0" zeroValues="0" printArea="1">
      <selection activeCell="C15" sqref="C15"/>
      <rowBreaks count="2" manualBreakCount="2">
        <brk id="36" max="5" man="1"/>
        <brk id="98" max="5" man="1"/>
      </rowBreaks>
      <pageMargins left="0.70866141732283472" right="0.19685039370078741" top="0.31496062992125984" bottom="0.39370078740157483" header="0" footer="0"/>
      <printOptions horizontalCentered="1"/>
      <pageSetup orientation="portrait" horizontalDpi="0" verticalDpi="0" r:id="rId9"/>
      <headerFooter>
        <oddFooter>&amp;C&amp;8Página &amp;P de &amp;N</oddFooter>
      </headerFooter>
    </customSheetView>
  </customSheetViews>
  <mergeCells count="28">
    <mergeCell ref="A13:F13"/>
    <mergeCell ref="C2:F2"/>
    <mergeCell ref="C3:F3"/>
    <mergeCell ref="C4:F4"/>
    <mergeCell ref="C5:F5"/>
    <mergeCell ref="C6:F6"/>
    <mergeCell ref="C7:F7"/>
    <mergeCell ref="C12:F12"/>
    <mergeCell ref="C8:F9"/>
    <mergeCell ref="C10:F11"/>
    <mergeCell ref="E22:F22"/>
    <mergeCell ref="E30:F30"/>
    <mergeCell ref="E57:F57"/>
    <mergeCell ref="E113:F113"/>
    <mergeCell ref="E136:F136"/>
    <mergeCell ref="E156:F156"/>
    <mergeCell ref="E181:F181"/>
    <mergeCell ref="E192:F192"/>
    <mergeCell ref="E199:F199"/>
    <mergeCell ref="E206:F206"/>
    <mergeCell ref="E374:F374"/>
    <mergeCell ref="E342:F342"/>
    <mergeCell ref="E362:F362"/>
    <mergeCell ref="E214:F214"/>
    <mergeCell ref="E222:F222"/>
    <mergeCell ref="E236:F236"/>
    <mergeCell ref="E246:F246"/>
    <mergeCell ref="E274:F274"/>
  </mergeCells>
  <phoneticPr fontId="6" type="noConversion"/>
  <printOptions horizontalCentered="1"/>
  <pageMargins left="0.70866141732283472" right="0.19685039370078741" top="0.31496062992125984" bottom="0.39370078740157483" header="0" footer="0"/>
  <pageSetup orientation="portrait" horizontalDpi="300" verticalDpi="300" r:id="rId10"/>
  <headerFooter>
    <oddFooter>&amp;C&amp;8Página &amp;P de &amp;N</oddFooter>
  </headerFooter>
  <drawing r:id="rId1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K101"/>
  <sheetViews>
    <sheetView topLeftCell="A69" workbookViewId="0">
      <selection activeCell="F107" sqref="F107"/>
    </sheetView>
  </sheetViews>
  <sheetFormatPr baseColWidth="10" defaultRowHeight="12.75" x14ac:dyDescent="0.2"/>
  <sheetData>
    <row r="1" spans="1:11" x14ac:dyDescent="0.2">
      <c r="A1" t="s">
        <v>9</v>
      </c>
      <c r="B1">
        <v>7.78</v>
      </c>
    </row>
    <row r="2" spans="1:11" x14ac:dyDescent="0.2">
      <c r="A2" t="s">
        <v>10</v>
      </c>
      <c r="B2">
        <v>7.78</v>
      </c>
    </row>
    <row r="3" spans="1:11" x14ac:dyDescent="0.2">
      <c r="A3" t="s">
        <v>11</v>
      </c>
      <c r="B3">
        <v>7.78</v>
      </c>
    </row>
    <row r="4" spans="1:11" x14ac:dyDescent="0.2">
      <c r="A4" t="s">
        <v>12</v>
      </c>
      <c r="B4">
        <v>7.78</v>
      </c>
    </row>
    <row r="5" spans="1:11" x14ac:dyDescent="0.2">
      <c r="A5" t="s">
        <v>13</v>
      </c>
      <c r="B5">
        <v>7.78</v>
      </c>
    </row>
    <row r="6" spans="1:11" x14ac:dyDescent="0.2">
      <c r="A6" t="s">
        <v>14</v>
      </c>
      <c r="B6">
        <v>7.78</v>
      </c>
    </row>
    <row r="7" spans="1:11" x14ac:dyDescent="0.2">
      <c r="A7" t="s">
        <v>15</v>
      </c>
      <c r="B7">
        <v>7.78</v>
      </c>
    </row>
    <row r="8" spans="1:11" x14ac:dyDescent="0.2">
      <c r="A8" t="s">
        <v>16</v>
      </c>
      <c r="B8">
        <v>7.78</v>
      </c>
    </row>
    <row r="9" spans="1:11" x14ac:dyDescent="0.2">
      <c r="A9" t="s">
        <v>17</v>
      </c>
      <c r="B9">
        <v>7.2</v>
      </c>
    </row>
    <row r="10" spans="1:11" x14ac:dyDescent="0.2">
      <c r="A10" t="s">
        <v>18</v>
      </c>
      <c r="B10">
        <v>7.27</v>
      </c>
    </row>
    <row r="11" spans="1:11" x14ac:dyDescent="0.2">
      <c r="A11" t="s">
        <v>19</v>
      </c>
      <c r="B11">
        <v>7.27</v>
      </c>
    </row>
    <row r="12" spans="1:11" x14ac:dyDescent="0.2">
      <c r="A12" t="s">
        <v>20</v>
      </c>
      <c r="B12">
        <v>7.2</v>
      </c>
    </row>
    <row r="13" spans="1:11" x14ac:dyDescent="0.2">
      <c r="B13" s="1">
        <f>SUM(B1:B12)</f>
        <v>91.179999999999993</v>
      </c>
    </row>
    <row r="14" spans="1:11" x14ac:dyDescent="0.2">
      <c r="E14" t="s">
        <v>110</v>
      </c>
      <c r="G14" t="s">
        <v>111</v>
      </c>
      <c r="I14" t="s">
        <v>112</v>
      </c>
      <c r="K14" t="s">
        <v>113</v>
      </c>
    </row>
    <row r="15" spans="1:11" x14ac:dyDescent="0.2">
      <c r="E15" s="3" t="s">
        <v>109</v>
      </c>
      <c r="G15" s="3" t="s">
        <v>109</v>
      </c>
      <c r="I15" s="3" t="s">
        <v>109</v>
      </c>
      <c r="K15" s="3" t="s">
        <v>109</v>
      </c>
    </row>
    <row r="16" spans="1:11" x14ac:dyDescent="0.2">
      <c r="E16" s="2">
        <v>14.02</v>
      </c>
      <c r="G16" s="2">
        <v>5.45</v>
      </c>
      <c r="I16" s="2">
        <v>10.199999999999999</v>
      </c>
      <c r="K16" s="2">
        <v>4</v>
      </c>
    </row>
    <row r="18" spans="1:11" x14ac:dyDescent="0.2">
      <c r="A18" t="s">
        <v>21</v>
      </c>
      <c r="B18">
        <v>18.149999999999999</v>
      </c>
      <c r="D18" t="s">
        <v>63</v>
      </c>
      <c r="E18">
        <v>1.91</v>
      </c>
      <c r="F18" t="s">
        <v>77</v>
      </c>
      <c r="G18">
        <v>1.1499999999999999</v>
      </c>
      <c r="H18" t="s">
        <v>103</v>
      </c>
      <c r="I18">
        <v>3.59</v>
      </c>
      <c r="J18" t="s">
        <v>105</v>
      </c>
      <c r="K18">
        <v>0.97</v>
      </c>
    </row>
    <row r="19" spans="1:11" x14ac:dyDescent="0.2">
      <c r="A19" t="s">
        <v>22</v>
      </c>
      <c r="B19">
        <v>4.5999999999999996</v>
      </c>
      <c r="D19" t="s">
        <v>64</v>
      </c>
      <c r="E19">
        <v>10.9</v>
      </c>
      <c r="F19" t="s">
        <v>78</v>
      </c>
      <c r="G19">
        <v>1.1499999999999999</v>
      </c>
      <c r="H19" t="s">
        <v>104</v>
      </c>
      <c r="I19">
        <v>3.59</v>
      </c>
      <c r="J19" t="s">
        <v>106</v>
      </c>
      <c r="K19">
        <v>1.27</v>
      </c>
    </row>
    <row r="20" spans="1:11" x14ac:dyDescent="0.2">
      <c r="A20" t="s">
        <v>23</v>
      </c>
      <c r="B20">
        <v>5.4</v>
      </c>
      <c r="D20" t="s">
        <v>65</v>
      </c>
      <c r="E20">
        <v>1.91</v>
      </c>
      <c r="F20" t="s">
        <v>79</v>
      </c>
      <c r="G20">
        <v>1.1200000000000001</v>
      </c>
      <c r="H20" t="s">
        <v>114</v>
      </c>
      <c r="I20">
        <v>2.0299999999999998</v>
      </c>
      <c r="J20" t="s">
        <v>107</v>
      </c>
      <c r="K20">
        <v>1.27</v>
      </c>
    </row>
    <row r="21" spans="1:11" x14ac:dyDescent="0.2">
      <c r="A21" t="s">
        <v>24</v>
      </c>
      <c r="B21">
        <v>5.4</v>
      </c>
      <c r="D21" t="s">
        <v>66</v>
      </c>
      <c r="E21">
        <v>1.91</v>
      </c>
      <c r="F21" t="s">
        <v>80</v>
      </c>
      <c r="G21">
        <v>1.1200000000000001</v>
      </c>
      <c r="H21" t="s">
        <v>115</v>
      </c>
      <c r="I21">
        <v>2</v>
      </c>
      <c r="J21" t="s">
        <v>108</v>
      </c>
      <c r="K21">
        <v>0.97</v>
      </c>
    </row>
    <row r="22" spans="1:11" x14ac:dyDescent="0.2">
      <c r="A22" t="s">
        <v>25</v>
      </c>
      <c r="B22">
        <v>2.2400000000000002</v>
      </c>
      <c r="D22" t="s">
        <v>67</v>
      </c>
      <c r="E22">
        <v>10.9</v>
      </c>
      <c r="F22" t="s">
        <v>81</v>
      </c>
      <c r="G22">
        <v>1.1200000000000001</v>
      </c>
      <c r="H22" t="s">
        <v>116</v>
      </c>
      <c r="I22">
        <v>2</v>
      </c>
      <c r="K22" s="1">
        <f>SUM(K18:K21)*K16</f>
        <v>17.920000000000002</v>
      </c>
    </row>
    <row r="23" spans="1:11" x14ac:dyDescent="0.2">
      <c r="A23" t="s">
        <v>26</v>
      </c>
      <c r="B23">
        <v>0.9</v>
      </c>
      <c r="D23" t="s">
        <v>68</v>
      </c>
      <c r="E23">
        <v>1.91</v>
      </c>
      <c r="F23" t="s">
        <v>82</v>
      </c>
      <c r="G23">
        <v>1.1200000000000001</v>
      </c>
      <c r="H23" t="s">
        <v>117</v>
      </c>
      <c r="I23">
        <v>2.0299999999999998</v>
      </c>
    </row>
    <row r="24" spans="1:11" x14ac:dyDescent="0.2">
      <c r="A24" t="s">
        <v>27</v>
      </c>
      <c r="B24">
        <v>0.45</v>
      </c>
      <c r="D24" t="s">
        <v>69</v>
      </c>
      <c r="E24">
        <v>0.8</v>
      </c>
      <c r="F24" t="s">
        <v>83</v>
      </c>
      <c r="G24">
        <v>1.34</v>
      </c>
      <c r="H24" t="s">
        <v>118</v>
      </c>
      <c r="I24">
        <v>1.1299999999999999</v>
      </c>
    </row>
    <row r="25" spans="1:11" x14ac:dyDescent="0.2">
      <c r="A25" t="s">
        <v>28</v>
      </c>
      <c r="B25">
        <v>0.45</v>
      </c>
      <c r="D25" t="s">
        <v>70</v>
      </c>
      <c r="E25">
        <v>0.8</v>
      </c>
      <c r="F25" t="s">
        <v>84</v>
      </c>
      <c r="G25">
        <v>1.34</v>
      </c>
      <c r="H25" t="s">
        <v>119</v>
      </c>
      <c r="I25">
        <v>1.05</v>
      </c>
    </row>
    <row r="26" spans="1:11" x14ac:dyDescent="0.2">
      <c r="A26" t="s">
        <v>29</v>
      </c>
      <c r="B26">
        <v>0.9</v>
      </c>
      <c r="D26" t="s">
        <v>71</v>
      </c>
      <c r="E26">
        <v>0.8</v>
      </c>
      <c r="F26" t="s">
        <v>85</v>
      </c>
      <c r="G26">
        <v>1.33</v>
      </c>
      <c r="H26" t="s">
        <v>120</v>
      </c>
      <c r="I26">
        <v>1.05</v>
      </c>
    </row>
    <row r="27" spans="1:11" x14ac:dyDescent="0.2">
      <c r="A27" t="s">
        <v>30</v>
      </c>
      <c r="B27">
        <v>0.45</v>
      </c>
      <c r="D27" t="s">
        <v>72</v>
      </c>
      <c r="E27">
        <v>0.8</v>
      </c>
      <c r="F27" t="s">
        <v>86</v>
      </c>
      <c r="G27">
        <v>1.34</v>
      </c>
      <c r="H27" t="s">
        <v>121</v>
      </c>
      <c r="I27">
        <v>1.1299999999999999</v>
      </c>
    </row>
    <row r="28" spans="1:11" x14ac:dyDescent="0.2">
      <c r="A28" t="s">
        <v>31</v>
      </c>
      <c r="B28">
        <v>0.9</v>
      </c>
      <c r="D28" t="s">
        <v>73</v>
      </c>
      <c r="E28">
        <v>0.8</v>
      </c>
      <c r="F28" t="s">
        <v>87</v>
      </c>
      <c r="G28">
        <v>1.1200000000000001</v>
      </c>
      <c r="I28" s="1">
        <f>SUM(I18:I27)*I16</f>
        <v>199.91999999999996</v>
      </c>
    </row>
    <row r="29" spans="1:11" x14ac:dyDescent="0.2">
      <c r="A29" t="s">
        <v>32</v>
      </c>
      <c r="B29">
        <v>0.45</v>
      </c>
      <c r="D29" t="s">
        <v>74</v>
      </c>
      <c r="E29">
        <v>0.8</v>
      </c>
      <c r="F29" t="s">
        <v>88</v>
      </c>
      <c r="G29">
        <v>1.1200000000000001</v>
      </c>
    </row>
    <row r="30" spans="1:11" x14ac:dyDescent="0.2">
      <c r="A30" t="s">
        <v>33</v>
      </c>
      <c r="B30">
        <v>0.9</v>
      </c>
      <c r="D30" t="s">
        <v>75</v>
      </c>
      <c r="E30">
        <v>1.1299999999999999</v>
      </c>
      <c r="F30" t="s">
        <v>89</v>
      </c>
      <c r="G30">
        <v>1.1200000000000001</v>
      </c>
    </row>
    <row r="31" spans="1:11" x14ac:dyDescent="0.2">
      <c r="A31" t="s">
        <v>34</v>
      </c>
      <c r="B31">
        <v>0.45</v>
      </c>
      <c r="D31" t="s">
        <v>76</v>
      </c>
      <c r="E31">
        <v>1.1299999999999999</v>
      </c>
      <c r="F31" t="s">
        <v>90</v>
      </c>
      <c r="G31">
        <v>1.1200000000000001</v>
      </c>
    </row>
    <row r="32" spans="1:11" x14ac:dyDescent="0.2">
      <c r="A32" t="s">
        <v>35</v>
      </c>
      <c r="B32">
        <v>0.45</v>
      </c>
      <c r="E32" s="1">
        <f>SUM(E18:E31)*E16</f>
        <v>511.72999999999996</v>
      </c>
      <c r="F32" t="s">
        <v>91</v>
      </c>
      <c r="G32">
        <v>1.1499999999999999</v>
      </c>
    </row>
    <row r="33" spans="1:11" x14ac:dyDescent="0.2">
      <c r="A33" t="s">
        <v>36</v>
      </c>
      <c r="B33">
        <v>0.9</v>
      </c>
      <c r="F33" t="s">
        <v>92</v>
      </c>
      <c r="G33">
        <v>1.1499999999999999</v>
      </c>
    </row>
    <row r="34" spans="1:11" x14ac:dyDescent="0.2">
      <c r="A34" t="s">
        <v>37</v>
      </c>
      <c r="B34">
        <v>0.45</v>
      </c>
      <c r="F34" t="s">
        <v>93</v>
      </c>
      <c r="G34">
        <v>0.8</v>
      </c>
    </row>
    <row r="35" spans="1:11" x14ac:dyDescent="0.2">
      <c r="A35" t="s">
        <v>38</v>
      </c>
      <c r="B35">
        <v>0.9</v>
      </c>
      <c r="F35" t="s">
        <v>94</v>
      </c>
      <c r="G35">
        <v>0.8</v>
      </c>
    </row>
    <row r="36" spans="1:11" x14ac:dyDescent="0.2">
      <c r="A36" t="s">
        <v>39</v>
      </c>
      <c r="B36">
        <v>0.45</v>
      </c>
      <c r="F36" t="s">
        <v>95</v>
      </c>
      <c r="G36">
        <v>0.8</v>
      </c>
    </row>
    <row r="37" spans="1:11" x14ac:dyDescent="0.2">
      <c r="A37" t="s">
        <v>40</v>
      </c>
      <c r="B37">
        <v>0.9</v>
      </c>
      <c r="F37" t="s">
        <v>96</v>
      </c>
      <c r="G37">
        <v>0.8</v>
      </c>
    </row>
    <row r="38" spans="1:11" x14ac:dyDescent="0.2">
      <c r="A38" t="s">
        <v>41</v>
      </c>
      <c r="B38">
        <v>0.45</v>
      </c>
      <c r="F38" t="s">
        <v>97</v>
      </c>
      <c r="G38">
        <v>0.8</v>
      </c>
    </row>
    <row r="39" spans="1:11" x14ac:dyDescent="0.2">
      <c r="A39" t="s">
        <v>42</v>
      </c>
      <c r="B39">
        <v>0.9</v>
      </c>
      <c r="F39" t="s">
        <v>98</v>
      </c>
      <c r="G39">
        <v>0.8</v>
      </c>
    </row>
    <row r="40" spans="1:11" x14ac:dyDescent="0.2">
      <c r="A40" t="s">
        <v>43</v>
      </c>
      <c r="B40">
        <v>0.45</v>
      </c>
      <c r="F40" t="s">
        <v>99</v>
      </c>
      <c r="G40">
        <v>0.8</v>
      </c>
    </row>
    <row r="41" spans="1:11" x14ac:dyDescent="0.2">
      <c r="A41" t="s">
        <v>44</v>
      </c>
      <c r="B41">
        <v>0.45</v>
      </c>
      <c r="F41" t="s">
        <v>100</v>
      </c>
      <c r="G41">
        <v>0.8</v>
      </c>
    </row>
    <row r="42" spans="1:11" x14ac:dyDescent="0.2">
      <c r="A42" t="s">
        <v>45</v>
      </c>
      <c r="B42">
        <v>0.9</v>
      </c>
      <c r="F42" t="s">
        <v>101</v>
      </c>
      <c r="G42">
        <v>0.8</v>
      </c>
    </row>
    <row r="43" spans="1:11" x14ac:dyDescent="0.2">
      <c r="A43" t="s">
        <v>46</v>
      </c>
      <c r="B43">
        <v>0.45</v>
      </c>
      <c r="F43" t="s">
        <v>102</v>
      </c>
      <c r="G43">
        <v>0.8</v>
      </c>
      <c r="J43" s="3" t="s">
        <v>130</v>
      </c>
    </row>
    <row r="44" spans="1:11" ht="18" x14ac:dyDescent="0.25">
      <c r="A44" t="s">
        <v>47</v>
      </c>
      <c r="B44">
        <v>0.9</v>
      </c>
      <c r="F44" t="s">
        <v>122</v>
      </c>
      <c r="G44">
        <v>0.65</v>
      </c>
      <c r="J44" s="4">
        <f>(E32+G52+I28+K22)*2</f>
        <v>1801.9449999999997</v>
      </c>
      <c r="K44" s="3" t="s">
        <v>6</v>
      </c>
    </row>
    <row r="45" spans="1:11" x14ac:dyDescent="0.2">
      <c r="A45" t="s">
        <v>48</v>
      </c>
      <c r="B45">
        <v>0.45</v>
      </c>
      <c r="F45" t="s">
        <v>123</v>
      </c>
      <c r="G45">
        <v>0.56000000000000005</v>
      </c>
    </row>
    <row r="46" spans="1:11" x14ac:dyDescent="0.2">
      <c r="A46" t="s">
        <v>49</v>
      </c>
      <c r="B46">
        <v>0.9</v>
      </c>
      <c r="F46" t="s">
        <v>124</v>
      </c>
      <c r="G46">
        <v>0.38</v>
      </c>
    </row>
    <row r="47" spans="1:11" x14ac:dyDescent="0.2">
      <c r="A47" t="s">
        <v>50</v>
      </c>
      <c r="B47">
        <v>0.45</v>
      </c>
      <c r="F47" t="s">
        <v>125</v>
      </c>
      <c r="G47">
        <v>0.68</v>
      </c>
    </row>
    <row r="48" spans="1:11" x14ac:dyDescent="0.2">
      <c r="A48" t="s">
        <v>51</v>
      </c>
      <c r="B48">
        <v>0.9</v>
      </c>
      <c r="F48" t="s">
        <v>126</v>
      </c>
      <c r="G48">
        <v>0.68</v>
      </c>
    </row>
    <row r="49" spans="1:7" x14ac:dyDescent="0.2">
      <c r="A49" t="s">
        <v>52</v>
      </c>
      <c r="B49">
        <v>0.45</v>
      </c>
      <c r="F49" t="s">
        <v>127</v>
      </c>
      <c r="G49">
        <v>0.38</v>
      </c>
    </row>
    <row r="50" spans="1:7" x14ac:dyDescent="0.2">
      <c r="A50" t="s">
        <v>53</v>
      </c>
      <c r="B50">
        <v>0.45</v>
      </c>
      <c r="F50" t="s">
        <v>128</v>
      </c>
      <c r="G50">
        <v>0.56000000000000005</v>
      </c>
    </row>
    <row r="51" spans="1:7" x14ac:dyDescent="0.2">
      <c r="A51" t="s">
        <v>54</v>
      </c>
      <c r="B51">
        <v>0.9</v>
      </c>
      <c r="F51" t="s">
        <v>129</v>
      </c>
      <c r="G51">
        <v>0.65</v>
      </c>
    </row>
    <row r="52" spans="1:7" x14ac:dyDescent="0.2">
      <c r="A52" t="s">
        <v>55</v>
      </c>
      <c r="B52">
        <v>0.45</v>
      </c>
      <c r="G52" s="1">
        <f>SUM(G18:G51)*G16</f>
        <v>171.4025</v>
      </c>
    </row>
    <row r="53" spans="1:7" x14ac:dyDescent="0.2">
      <c r="A53" t="s">
        <v>56</v>
      </c>
      <c r="B53">
        <v>0.9</v>
      </c>
    </row>
    <row r="54" spans="1:7" x14ac:dyDescent="0.2">
      <c r="A54" t="s">
        <v>57</v>
      </c>
      <c r="B54">
        <v>0.45</v>
      </c>
    </row>
    <row r="55" spans="1:7" x14ac:dyDescent="0.2">
      <c r="A55" t="s">
        <v>58</v>
      </c>
      <c r="B55">
        <v>0.45</v>
      </c>
    </row>
    <row r="56" spans="1:7" x14ac:dyDescent="0.2">
      <c r="A56" t="s">
        <v>59</v>
      </c>
      <c r="B56">
        <v>2.2400000000000002</v>
      </c>
    </row>
    <row r="57" spans="1:7" x14ac:dyDescent="0.2">
      <c r="A57" t="s">
        <v>60</v>
      </c>
      <c r="B57">
        <v>5.4</v>
      </c>
    </row>
    <row r="58" spans="1:7" x14ac:dyDescent="0.2">
      <c r="A58" t="s">
        <v>61</v>
      </c>
      <c r="B58">
        <v>5.4</v>
      </c>
    </row>
    <row r="59" spans="1:7" x14ac:dyDescent="0.2">
      <c r="A59" t="s">
        <v>62</v>
      </c>
      <c r="B59">
        <v>4.5999999999999996</v>
      </c>
    </row>
    <row r="60" spans="1:7" x14ac:dyDescent="0.2">
      <c r="B60" s="1">
        <f>SUM(B18:B59)</f>
        <v>74.580000000000041</v>
      </c>
    </row>
    <row r="68" spans="2:8" x14ac:dyDescent="0.2">
      <c r="B68" t="s">
        <v>110</v>
      </c>
      <c r="D68" t="s">
        <v>111</v>
      </c>
      <c r="F68" t="s">
        <v>112</v>
      </c>
      <c r="H68" t="s">
        <v>113</v>
      </c>
    </row>
    <row r="69" spans="2:8" x14ac:dyDescent="0.2">
      <c r="B69" s="3" t="s">
        <v>109</v>
      </c>
      <c r="D69" s="3" t="s">
        <v>109</v>
      </c>
      <c r="F69" s="3" t="s">
        <v>109</v>
      </c>
      <c r="H69" s="3" t="s">
        <v>109</v>
      </c>
    </row>
    <row r="70" spans="2:8" x14ac:dyDescent="0.2">
      <c r="B70" s="2">
        <v>14.02</v>
      </c>
      <c r="D70" s="2">
        <v>5.45</v>
      </c>
      <c r="F70" s="2">
        <v>10.199999999999999</v>
      </c>
      <c r="H70" s="2">
        <v>4</v>
      </c>
    </row>
    <row r="73" spans="2:8" x14ac:dyDescent="0.2">
      <c r="C73" t="s">
        <v>129</v>
      </c>
      <c r="D73">
        <v>0.65</v>
      </c>
      <c r="G73" t="s">
        <v>131</v>
      </c>
      <c r="H73">
        <v>0.75</v>
      </c>
    </row>
    <row r="74" spans="2:8" x14ac:dyDescent="0.2">
      <c r="C74" t="s">
        <v>146</v>
      </c>
      <c r="D74">
        <v>0.65</v>
      </c>
      <c r="G74" t="s">
        <v>132</v>
      </c>
      <c r="H74">
        <v>1.6</v>
      </c>
    </row>
    <row r="75" spans="2:8" x14ac:dyDescent="0.2">
      <c r="C75" t="s">
        <v>147</v>
      </c>
      <c r="D75">
        <v>0.65</v>
      </c>
      <c r="G75" t="s">
        <v>133</v>
      </c>
      <c r="H75">
        <v>1.55</v>
      </c>
    </row>
    <row r="76" spans="2:8" x14ac:dyDescent="0.2">
      <c r="C76" t="s">
        <v>148</v>
      </c>
      <c r="D76">
        <v>0.65</v>
      </c>
      <c r="G76" t="s">
        <v>137</v>
      </c>
      <c r="H76">
        <v>1.6</v>
      </c>
    </row>
    <row r="77" spans="2:8" x14ac:dyDescent="0.2">
      <c r="C77" t="s">
        <v>149</v>
      </c>
      <c r="D77">
        <v>0.65</v>
      </c>
      <c r="G77" t="s">
        <v>138</v>
      </c>
      <c r="H77">
        <v>1.55</v>
      </c>
    </row>
    <row r="78" spans="2:8" x14ac:dyDescent="0.2">
      <c r="C78" t="s">
        <v>150</v>
      </c>
      <c r="D78">
        <v>0.65</v>
      </c>
      <c r="G78" s="3" t="s">
        <v>134</v>
      </c>
      <c r="H78">
        <v>3.25</v>
      </c>
    </row>
    <row r="79" spans="2:8" x14ac:dyDescent="0.2">
      <c r="C79" t="s">
        <v>151</v>
      </c>
      <c r="D79">
        <v>0.65</v>
      </c>
      <c r="G79" s="3" t="s">
        <v>135</v>
      </c>
      <c r="H79">
        <v>3.25</v>
      </c>
    </row>
    <row r="80" spans="2:8" x14ac:dyDescent="0.2">
      <c r="C80" t="s">
        <v>152</v>
      </c>
      <c r="D80">
        <v>0.65</v>
      </c>
      <c r="G80" s="3" t="s">
        <v>136</v>
      </c>
      <c r="H80">
        <v>0.83</v>
      </c>
    </row>
    <row r="81" spans="3:8" x14ac:dyDescent="0.2">
      <c r="C81" t="s">
        <v>153</v>
      </c>
      <c r="D81">
        <v>0.65</v>
      </c>
      <c r="G81" t="s">
        <v>139</v>
      </c>
      <c r="H81">
        <v>0.65</v>
      </c>
    </row>
    <row r="82" spans="3:8" x14ac:dyDescent="0.2">
      <c r="C82" t="s">
        <v>154</v>
      </c>
      <c r="D82">
        <v>0.65</v>
      </c>
      <c r="G82" t="s">
        <v>140</v>
      </c>
      <c r="H82">
        <v>0.65</v>
      </c>
    </row>
    <row r="83" spans="3:8" x14ac:dyDescent="0.2">
      <c r="C83" t="s">
        <v>155</v>
      </c>
      <c r="D83">
        <v>0.65</v>
      </c>
      <c r="G83" t="s">
        <v>141</v>
      </c>
      <c r="H83">
        <v>0.65</v>
      </c>
    </row>
    <row r="84" spans="3:8" x14ac:dyDescent="0.2">
      <c r="D84" s="1">
        <f>SUM(D73:D83)*D70</f>
        <v>38.967500000000008</v>
      </c>
      <c r="G84" t="s">
        <v>142</v>
      </c>
      <c r="H84">
        <v>0.65</v>
      </c>
    </row>
    <row r="85" spans="3:8" x14ac:dyDescent="0.2">
      <c r="G85" t="s">
        <v>143</v>
      </c>
      <c r="H85">
        <v>0.65</v>
      </c>
    </row>
    <row r="86" spans="3:8" x14ac:dyDescent="0.2">
      <c r="G86" t="s">
        <v>144</v>
      </c>
      <c r="H86">
        <v>0.65</v>
      </c>
    </row>
    <row r="87" spans="3:8" x14ac:dyDescent="0.2">
      <c r="G87" t="s">
        <v>145</v>
      </c>
      <c r="H87">
        <v>0.65</v>
      </c>
    </row>
    <row r="88" spans="3:8" x14ac:dyDescent="0.2">
      <c r="H88" s="1">
        <f>SUM(H73:H87)*H70</f>
        <v>75.719999999999985</v>
      </c>
    </row>
    <row r="91" spans="3:8" x14ac:dyDescent="0.2">
      <c r="D91" s="3" t="s">
        <v>156</v>
      </c>
    </row>
    <row r="92" spans="3:8" ht="18" x14ac:dyDescent="0.25">
      <c r="D92" s="4">
        <f>D84+H88</f>
        <v>114.6875</v>
      </c>
      <c r="E92" s="3" t="s">
        <v>6</v>
      </c>
    </row>
    <row r="99" spans="1:10" x14ac:dyDescent="0.2">
      <c r="A99" t="s">
        <v>110</v>
      </c>
      <c r="B99" s="3" t="s">
        <v>157</v>
      </c>
      <c r="C99" s="3" t="s">
        <v>158</v>
      </c>
      <c r="D99" s="3" t="s">
        <v>113</v>
      </c>
      <c r="E99" s="3" t="s">
        <v>159</v>
      </c>
      <c r="F99" t="s">
        <v>111</v>
      </c>
      <c r="G99" t="s">
        <v>112</v>
      </c>
      <c r="H99" s="3" t="s">
        <v>160</v>
      </c>
    </row>
    <row r="100" spans="1:10" x14ac:dyDescent="0.2">
      <c r="A100" s="3" t="s">
        <v>109</v>
      </c>
      <c r="B100" s="3" t="s">
        <v>109</v>
      </c>
      <c r="C100" s="3" t="s">
        <v>109</v>
      </c>
      <c r="D100" s="3" t="s">
        <v>109</v>
      </c>
      <c r="E100" s="3" t="s">
        <v>109</v>
      </c>
      <c r="F100" s="3" t="s">
        <v>109</v>
      </c>
      <c r="G100" s="3" t="s">
        <v>109</v>
      </c>
      <c r="H100" s="3" t="s">
        <v>109</v>
      </c>
      <c r="J100" s="3"/>
    </row>
    <row r="101" spans="1:10" x14ac:dyDescent="0.2">
      <c r="A101" s="2">
        <v>14.02</v>
      </c>
      <c r="B101" s="2">
        <v>18.170000000000002</v>
      </c>
      <c r="C101" s="2">
        <v>22.87</v>
      </c>
      <c r="D101" s="5">
        <v>4</v>
      </c>
      <c r="E101" s="5">
        <v>4.54</v>
      </c>
      <c r="F101" s="5">
        <v>5.45</v>
      </c>
      <c r="G101" s="6">
        <v>10.199999999999999</v>
      </c>
      <c r="H101" s="8">
        <v>17.809999999999999</v>
      </c>
      <c r="J101" s="7"/>
    </row>
  </sheetData>
  <customSheetViews>
    <customSheetView guid="{29EEB747-74A5-4940-BEF5-9BF888B1466C}" state="hidden" topLeftCell="A69">
      <selection activeCell="F107" sqref="F107"/>
      <pageMargins left="0.7" right="0.7" top="0.75" bottom="0.75" header="0.3" footer="0.3"/>
      <pageSetup orientation="portrait" verticalDpi="0" r:id="rId1"/>
    </customSheetView>
    <customSheetView guid="{3AE9DE29-F319-45CA-9007-8EBC34615D83}" state="hidden" topLeftCell="A69">
      <selection activeCell="F107" sqref="F107"/>
      <pageMargins left="0.7" right="0.7" top="0.75" bottom="0.75" header="0.3" footer="0.3"/>
      <pageSetup orientation="portrait" verticalDpi="0" r:id="rId2"/>
    </customSheetView>
    <customSheetView guid="{ED85AC9F-31ED-4F26-80A8-243EAF1D1219}" state="hidden" topLeftCell="A69">
      <selection activeCell="F107" sqref="F107"/>
      <pageMargins left="0.7" right="0.7" top="0.75" bottom="0.75" header="0.3" footer="0.3"/>
      <pageSetup orientation="portrait" verticalDpi="0" r:id="rId3"/>
    </customSheetView>
    <customSheetView guid="{77FBA20D-B7A8-4E59-9EA0-C2E164A859E5}" showPageBreaks="1" state="hidden" topLeftCell="A69">
      <selection activeCell="F107" sqref="F107"/>
      <pageMargins left="0.7" right="0.7" top="0.75" bottom="0.75" header="0.3" footer="0.3"/>
      <pageSetup orientation="portrait" verticalDpi="0" r:id="rId4"/>
    </customSheetView>
    <customSheetView guid="{162F41BB-6EF8-4BEC-8280-B4ACEB394702}" state="hidden" topLeftCell="A69">
      <selection activeCell="F107" sqref="F107"/>
      <pageMargins left="0.7" right="0.7" top="0.75" bottom="0.75" header="0.3" footer="0.3"/>
      <pageSetup orientation="portrait" verticalDpi="0" r:id="rId5"/>
    </customSheetView>
    <customSheetView guid="{207E52B2-BF48-4D16-9D87-7045D750C14B}" state="hidden" topLeftCell="A69">
      <selection activeCell="F107" sqref="F107"/>
      <pageMargins left="0.7" right="0.7" top="0.75" bottom="0.75" header="0.3" footer="0.3"/>
      <pageSetup orientation="portrait" verticalDpi="0" r:id="rId6"/>
    </customSheetView>
    <customSheetView guid="{5E0AEEAB-0A36-45A3-8D98-7068235238A0}" state="hidden" topLeftCell="A69">
      <selection activeCell="F107" sqref="F107"/>
      <pageMargins left="0.7" right="0.7" top="0.75" bottom="0.75" header="0.3" footer="0.3"/>
      <pageSetup orientation="portrait" verticalDpi="0" r:id="rId7"/>
    </customSheetView>
    <customSheetView guid="{F6114E7D-9C9D-4E29-A18C-0F6C3CFC0A33}" state="hidden" topLeftCell="A69">
      <selection activeCell="F107" sqref="F107"/>
      <pageMargins left="0.7" right="0.7" top="0.75" bottom="0.75" header="0.3" footer="0.3"/>
      <pageSetup orientation="portrait" verticalDpi="0" r:id="rId8"/>
    </customSheetView>
    <customSheetView guid="{1E03F048-D478-4478-8644-0CE4BC87DC79}" state="hidden" topLeftCell="A69">
      <selection activeCell="F107" sqref="F107"/>
      <pageMargins left="0.7" right="0.7" top="0.75" bottom="0.75" header="0.3" footer="0.3"/>
      <pageSetup orientation="portrait" verticalDpi="0" r:id="rId9"/>
    </customSheetView>
  </customSheetViews>
  <pageMargins left="0.7" right="0.7" top="0.75" bottom="0.75" header="0.3" footer="0.3"/>
  <pageSetup orientation="portrait" verticalDpi="0" r:id="rId1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4</vt:i4>
      </vt:variant>
    </vt:vector>
  </HeadingPairs>
  <TitlesOfParts>
    <vt:vector size="8" baseType="lpstr">
      <vt:lpstr>DATOS</vt:lpstr>
      <vt:lpstr>CARATULA</vt:lpstr>
      <vt:lpstr>ZONA DE COBRO</vt:lpstr>
      <vt:lpstr>Hoja1</vt:lpstr>
      <vt:lpstr>CARATULA!Área_de_impresión</vt:lpstr>
      <vt:lpstr>'ZONA DE COBRO'!Área_de_impresión</vt:lpstr>
      <vt:lpstr>CARATULA!Títulos_a_imprimir</vt:lpstr>
      <vt:lpstr>'ZONA DE COBRO'!Títulos_a_imprimir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equipo 16</dc:creator>
  <cp:lastModifiedBy>Trejo Ordoñez, Arturo</cp:lastModifiedBy>
  <cp:lastPrinted>2014-09-18T18:36:48Z</cp:lastPrinted>
  <dcterms:created xsi:type="dcterms:W3CDTF">2011-05-26T15:13:33Z</dcterms:created>
  <dcterms:modified xsi:type="dcterms:W3CDTF">2015-04-01T00:24:57Z</dcterms:modified>
</cp:coreProperties>
</file>