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trejo01\Documents\12 Obra Plaza San Martín Tex\Prebases 31-03-2015\documentos técnicos N14\CATALOGOS\"/>
    </mc:Choice>
  </mc:AlternateContent>
  <bookViews>
    <workbookView xWindow="10785" yWindow="-15" windowWidth="10830" windowHeight="10335" tabRatio="814" activeTab="1"/>
  </bookViews>
  <sheets>
    <sheet name="DATOS" sheetId="4" r:id="rId1"/>
    <sheet name="CARATULA" sheetId="6" r:id="rId2"/>
    <sheet name="INSTALACION HIDROSANITARIA" sheetId="2" r:id="rId3"/>
    <sheet name="Hoja1" sheetId="3" state="hidden" r:id="rId4"/>
    <sheet name="Hoja2" sheetId="5" state="hidden" r:id="rId5"/>
    <sheet name="sanitaria final" sheetId="8" state="hidden" r:id="rId6"/>
  </sheets>
  <externalReferences>
    <externalReference r:id="rId7"/>
  </externalReferences>
  <definedNames>
    <definedName name="area" localSheetId="1">#REF!</definedName>
    <definedName name="area">#REF!</definedName>
    <definedName name="_xlnm.Print_Area" localSheetId="1">CARATULA!$A$1:$K$51</definedName>
    <definedName name="_xlnm.Print_Area" localSheetId="2">'INSTALACION HIDROSANITARIA'!$A$1:$F$351</definedName>
    <definedName name="ASDASD" localSheetId="1">#REF!</definedName>
    <definedName name="ASDASD">#REF!</definedName>
    <definedName name="cargo" localSheetId="1">#REF!</definedName>
    <definedName name="cargo">#REF!</definedName>
    <definedName name="cargocontacto" localSheetId="1">#REF!</definedName>
    <definedName name="cargocontacto">#REF!</definedName>
    <definedName name="cargoresponsabledelaobra" localSheetId="1">#REF!</definedName>
    <definedName name="cargoresponsabledelaobra">#REF!</definedName>
    <definedName name="cargovendedor" localSheetId="1">#REF!</definedName>
    <definedName name="cargovendedor">#REF!</definedName>
    <definedName name="ciudad" localSheetId="1">#REF!</definedName>
    <definedName name="ciudad">#REF!</definedName>
    <definedName name="ciudad2">#REF!</definedName>
    <definedName name="ciudadcliente" localSheetId="1">#REF!</definedName>
    <definedName name="ciudadcliente">#REF!</definedName>
    <definedName name="ciudaddelaobra" localSheetId="1">#REF!</definedName>
    <definedName name="ciudaddelaobra">#REF!</definedName>
    <definedName name="cmic" localSheetId="1">#REF!</definedName>
    <definedName name="cmic">#REF!</definedName>
    <definedName name="codigodelaobra" localSheetId="1">#REF!</definedName>
    <definedName name="codigodelaobra">#REF!</definedName>
    <definedName name="codigopostalcliente" localSheetId="1">#REF!</definedName>
    <definedName name="codigopostalcliente">#REF!</definedName>
    <definedName name="codigopostaldelaobra" localSheetId="1">#REF!</definedName>
    <definedName name="codigopostaldelaobra">#REF!</definedName>
    <definedName name="codigovendedor" localSheetId="1">#REF!</definedName>
    <definedName name="codigovendedor">#REF!</definedName>
    <definedName name="colonia" localSheetId="1">#REF!</definedName>
    <definedName name="colonia">#REF!</definedName>
    <definedName name="coloniacliente" localSheetId="1">#REF!</definedName>
    <definedName name="coloniacliente">#REF!</definedName>
    <definedName name="coloniadelaobra" localSheetId="1">#REF!</definedName>
    <definedName name="coloniadelaobra">#REF!</definedName>
    <definedName name="contactocliente" localSheetId="1">#REF!</definedName>
    <definedName name="contactocliente">#REF!</definedName>
    <definedName name="decimalesredondeo" localSheetId="1">#REF!</definedName>
    <definedName name="decimalesredondeo">#REF!</definedName>
    <definedName name="departamento" localSheetId="1">#REF!</definedName>
    <definedName name="departamento">#REF!</definedName>
    <definedName name="direccioncliente" localSheetId="1">#REF!</definedName>
    <definedName name="direccioncliente">#REF!</definedName>
    <definedName name="direcciondeconcurso" localSheetId="1">#REF!</definedName>
    <definedName name="direcciondeconcurso">#REF!</definedName>
    <definedName name="direcciondelaobra" localSheetId="1">#REF!</definedName>
    <definedName name="direcciondelaobra">#REF!</definedName>
    <definedName name="domicilio" localSheetId="1">#REF!</definedName>
    <definedName name="domicilio">#REF!</definedName>
    <definedName name="email" localSheetId="1">#REF!</definedName>
    <definedName name="email">#REF!</definedName>
    <definedName name="emailcliente" localSheetId="1">#REF!</definedName>
    <definedName name="emailcliente">#REF!</definedName>
    <definedName name="emaildelaobra" localSheetId="1">#REF!</definedName>
    <definedName name="emaildelaobra">#REF!</definedName>
    <definedName name="estado" localSheetId="1">#REF!</definedName>
    <definedName name="estado">#REF!</definedName>
    <definedName name="estado2">#REF!</definedName>
    <definedName name="estadodelaobra" localSheetId="1">#REF!</definedName>
    <definedName name="estadodelaobra">#REF!</definedName>
    <definedName name="fechaconvocatoria" localSheetId="1">#REF!</definedName>
    <definedName name="fechaconvocatoria">#REF!</definedName>
    <definedName name="fechadeconcurso" localSheetId="1">#REF!</definedName>
    <definedName name="fechadeconcurso">#REF!</definedName>
    <definedName name="fechainicio" localSheetId="1">#REF!</definedName>
    <definedName name="fechainicio">#REF!</definedName>
    <definedName name="fechaterminacion" localSheetId="1">#REF!</definedName>
    <definedName name="fechaterminacion">#REF!</definedName>
    <definedName name="imss" localSheetId="1">#REF!</definedName>
    <definedName name="imss">#REF!</definedName>
    <definedName name="infonavit" localSheetId="1">#REF!</definedName>
    <definedName name="infonavit">#REF!</definedName>
    <definedName name="mailcontacto" localSheetId="1">#REF!</definedName>
    <definedName name="mailcontacto">#REF!</definedName>
    <definedName name="mailvendedor" localSheetId="1">#REF!</definedName>
    <definedName name="mailvendedor">#REF!</definedName>
    <definedName name="nombrecliente" localSheetId="1">#REF!</definedName>
    <definedName name="nombrecliente">#REF!</definedName>
    <definedName name="nombredelaobra" localSheetId="1">#REF!</definedName>
    <definedName name="nombredelaobra">#REF!</definedName>
    <definedName name="nombrevendedor" localSheetId="1">#REF!</definedName>
    <definedName name="nombrevendedor">#REF!</definedName>
    <definedName name="numconvocatoria" localSheetId="1">#REF!</definedName>
    <definedName name="numconvocatoria">#REF!</definedName>
    <definedName name="numerodeconcurso" localSheetId="1">#REF!</definedName>
    <definedName name="numerodeconcurso">#REF!</definedName>
    <definedName name="plazocalculado" localSheetId="1">#REF!</definedName>
    <definedName name="plazocalculado">#REF!</definedName>
    <definedName name="plazoreal" localSheetId="1">#REF!</definedName>
    <definedName name="plazoreal">#REF!</definedName>
    <definedName name="porcentajeivapresupuesto" localSheetId="1">#REF!</definedName>
    <definedName name="porcentajeivapresupuesto">#REF!</definedName>
    <definedName name="primeramoneda" localSheetId="1">#REF!</definedName>
    <definedName name="primeramoneda">#REF!</definedName>
    <definedName name="razonsocial" localSheetId="1">#REF!</definedName>
    <definedName name="razonsocial">#REF!</definedName>
    <definedName name="remateprimeramoneda" localSheetId="1">#REF!</definedName>
    <definedName name="remateprimeramoneda">#REF!</definedName>
    <definedName name="rematesegundamoneda" localSheetId="1">#REF!</definedName>
    <definedName name="rematesegundamoneda">#REF!</definedName>
    <definedName name="responsable" localSheetId="1">#REF!</definedName>
    <definedName name="responsable">#REF!</definedName>
    <definedName name="responsabledelaobra" localSheetId="1">#REF!</definedName>
    <definedName name="responsabledelaobra">#REF!</definedName>
    <definedName name="rfc" localSheetId="1">#REF!</definedName>
    <definedName name="rfc">#REF!</definedName>
    <definedName name="segundamoneda" localSheetId="1">#REF!</definedName>
    <definedName name="segundamoneda">#REF!</definedName>
    <definedName name="telefono" localSheetId="1">#REF!</definedName>
    <definedName name="telefono">#REF!</definedName>
    <definedName name="telefonocliente" localSheetId="1">#REF!</definedName>
    <definedName name="telefonocliente">#REF!</definedName>
    <definedName name="telefonocontacto" localSheetId="1">#REF!</definedName>
    <definedName name="telefonocontacto">#REF!</definedName>
    <definedName name="telefonodelaobra" localSheetId="1">#REF!</definedName>
    <definedName name="telefonodelaobra">#REF!</definedName>
    <definedName name="telefonovendedor" localSheetId="1">#REF!</definedName>
    <definedName name="telefonovendedor">#REF!</definedName>
    <definedName name="tipodelicitacion" localSheetId="1">#REF!</definedName>
    <definedName name="tipodelicitacion">#REF!</definedName>
    <definedName name="_xlnm.Print_Titles" localSheetId="1">CARATULA!$1:$7</definedName>
    <definedName name="_xlnm.Print_Titles" localSheetId="2">'INSTALACION HIDROSANITARIA'!$2:$14</definedName>
    <definedName name="totalpresupuestoprimeramoneda" localSheetId="1">#REF!</definedName>
    <definedName name="totalpresupuestoprimeramoneda">#REF!</definedName>
    <definedName name="totalpresupuestosegundamoneda" localSheetId="1">#REF!</definedName>
    <definedName name="totalpresupuestosegundamoneda">#REF!</definedName>
    <definedName name="Z_162F41BB_6EF8_4BEC_8280_B4ACEB394702_.wvu.PrintArea" localSheetId="1" hidden="1">CARATULA!$A$1:$K$51</definedName>
    <definedName name="Z_162F41BB_6EF8_4BEC_8280_B4ACEB394702_.wvu.PrintArea" localSheetId="2" hidden="1">'INSTALACION HIDROSANITARIA'!$A$1:$F$351</definedName>
    <definedName name="Z_162F41BB_6EF8_4BEC_8280_B4ACEB394702_.wvu.PrintTitles" localSheetId="1" hidden="1">CARATULA!$1:$7</definedName>
    <definedName name="Z_162F41BB_6EF8_4BEC_8280_B4ACEB394702_.wvu.PrintTitles" localSheetId="2" hidden="1">'INSTALACION HIDROSANITARIA'!$2:$14</definedName>
    <definedName name="Z_1E03F048_D478_4478_8644_0CE4BC87DC79_.wvu.PrintArea" localSheetId="2" hidden="1">'INSTALACION HIDROSANITARIA'!$A$1:$F$351</definedName>
    <definedName name="Z_1E03F048_D478_4478_8644_0CE4BC87DC79_.wvu.PrintTitles" localSheetId="2" hidden="1">'INSTALACION HIDROSANITARIA'!$2:$14</definedName>
    <definedName name="Z_207E52B2_BF48_4D16_9D87_7045D750C14B_.wvu.PrintArea" localSheetId="1" hidden="1">CARATULA!$A$1:$K$51</definedName>
    <definedName name="Z_207E52B2_BF48_4D16_9D87_7045D750C14B_.wvu.PrintArea" localSheetId="2" hidden="1">'INSTALACION HIDROSANITARIA'!$A$1:$F$351</definedName>
    <definedName name="Z_207E52B2_BF48_4D16_9D87_7045D750C14B_.wvu.PrintTitles" localSheetId="1" hidden="1">CARATULA!$1:$7</definedName>
    <definedName name="Z_207E52B2_BF48_4D16_9D87_7045D750C14B_.wvu.PrintTitles" localSheetId="2" hidden="1">'INSTALACION HIDROSANITARIA'!$2:$14</definedName>
    <definedName name="Z_29EEB747_74A5_4940_BEF5_9BF888B1466C_.wvu.PrintArea" localSheetId="1" hidden="1">CARATULA!$A$1:$K$51</definedName>
    <definedName name="Z_29EEB747_74A5_4940_BEF5_9BF888B1466C_.wvu.PrintArea" localSheetId="2" hidden="1">'INSTALACION HIDROSANITARIA'!$A$1:$F$351</definedName>
    <definedName name="Z_29EEB747_74A5_4940_BEF5_9BF888B1466C_.wvu.PrintTitles" localSheetId="1" hidden="1">CARATULA!$1:$7</definedName>
    <definedName name="Z_29EEB747_74A5_4940_BEF5_9BF888B1466C_.wvu.PrintTitles" localSheetId="2" hidden="1">'INSTALACION HIDROSANITARIA'!$2:$14</definedName>
    <definedName name="Z_3AE9DE29_F319_45CA_9007_8EBC34615D83_.wvu.PrintArea" localSheetId="1" hidden="1">CARATULA!$A$1:$J$54</definedName>
    <definedName name="Z_3AE9DE29_F319_45CA_9007_8EBC34615D83_.wvu.PrintTitles" localSheetId="1" hidden="1">CARATULA!$1:$7</definedName>
    <definedName name="Z_5E0AEEAB_0A36_45A3_8D98_7068235238A0_.wvu.PrintArea" localSheetId="2" hidden="1">'INSTALACION HIDROSANITARIA'!$A$1:$F$351</definedName>
    <definedName name="Z_5E0AEEAB_0A36_45A3_8D98_7068235238A0_.wvu.PrintTitles" localSheetId="2" hidden="1">'INSTALACION HIDROSANITARIA'!$2:$14</definedName>
    <definedName name="Z_77FBA20D_B7A8_4E59_9EA0_C2E164A859E5_.wvu.PrintArea" localSheetId="1" hidden="1">CARATULA!$A$1:$K$51</definedName>
    <definedName name="Z_77FBA20D_B7A8_4E59_9EA0_C2E164A859E5_.wvu.PrintArea" localSheetId="2" hidden="1">'INSTALACION HIDROSANITARIA'!$A$1:$F$351</definedName>
    <definedName name="Z_77FBA20D_B7A8_4E59_9EA0_C2E164A859E5_.wvu.PrintTitles" localSheetId="1" hidden="1">CARATULA!$1:$7</definedName>
    <definedName name="Z_77FBA20D_B7A8_4E59_9EA0_C2E164A859E5_.wvu.PrintTitles" localSheetId="2" hidden="1">'INSTALACION HIDROSANITARIA'!$2:$14</definedName>
    <definedName name="Z_ED85AC9F_31ED_4F26_80A8_243EAF1D1219_.wvu.PrintArea" localSheetId="1" hidden="1">CARATULA!$A$1:$K$51</definedName>
    <definedName name="Z_ED85AC9F_31ED_4F26_80A8_243EAF1D1219_.wvu.PrintArea" localSheetId="2" hidden="1">'INSTALACION HIDROSANITARIA'!$A$1:$F$351</definedName>
    <definedName name="Z_ED85AC9F_31ED_4F26_80A8_243EAF1D1219_.wvu.PrintTitles" localSheetId="1" hidden="1">CARATULA!$1:$7</definedName>
    <definedName name="Z_ED85AC9F_31ED_4F26_80A8_243EAF1D1219_.wvu.PrintTitles" localSheetId="2" hidden="1">'INSTALACION HIDROSANITARIA'!$2:$14</definedName>
    <definedName name="Z_F6114E7D_9C9D_4E29_A18C_0F6C3CFC0A33_.wvu.PrintArea" localSheetId="2" hidden="1">'INSTALACION HIDROSANITARIA'!$A$1:$F$351</definedName>
    <definedName name="Z_F6114E7D_9C9D_4E29_A18C_0F6C3CFC0A33_.wvu.PrintTitles" localSheetId="2" hidden="1">'INSTALACION HIDROSANITARIA'!$2:$14</definedName>
  </definedNames>
  <calcPr calcId="152511"/>
  <customWorkbookViews>
    <customWorkbookView name="User - Vista personalizada" guid="{1E03F048-D478-4478-8644-0CE4BC87DC79}" mergeInterval="0" personalView="1" maximized="1" xWindow="1" yWindow="1" windowWidth="1280" windowHeight="799" tabRatio="814" activeSheetId="2"/>
    <customWorkbookView name="WinuE - Vista personalizada" guid="{F6114E7D-9C9D-4E29-A18C-0F6C3CFC0A33}" autoUpdate="1" mergeInterval="5" personalView="1" maximized="1" windowWidth="1258" windowHeight="237" tabRatio="814" activeSheetId="2"/>
    <customWorkbookView name="Equipo10 - Vista personalizada" guid="{5E0AEEAB-0A36-45A3-8D98-7068235238A0}" mergeInterval="0" personalView="1" maximized="1" xWindow="1" yWindow="1" windowWidth="1152" windowHeight="643" tabRatio="814" activeSheetId="2"/>
    <customWorkbookView name="Equipo 16 - Vista personalizada" guid="{207E52B2-BF48-4D16-9D87-7045D750C14B}" mergeInterval="0" personalView="1" maximized="1" windowWidth="1362" windowHeight="543" tabRatio="814" activeSheetId="2"/>
    <customWorkbookView name="Arquitectura - Vista personalizada" guid="{ED85AC9F-31ED-4F26-80A8-243EAF1D1219}" autoUpdate="1" mergeInterval="5" personalView="1" maximized="1" windowWidth="532" windowHeight="537" tabRatio="814" activeSheetId="2"/>
    <customWorkbookView name="Usuario - Vista personalizada" guid="{162F41BB-6EF8-4BEC-8280-B4ACEB394702}" mergeInterval="0" personalView="1" maximized="1" xWindow="1" yWindow="1" windowWidth="1280" windowHeight="747" tabRatio="814" activeSheetId="2"/>
    <customWorkbookView name="Admin - Vista personalizada" guid="{29EEB747-74A5-4940-BEF5-9BF888B1466C}" mergeInterval="0" personalView="1" maximized="1" windowWidth="717" windowHeight="669" tabRatio="814" activeSheetId="2"/>
    <customWorkbookView name="equipo03 - Vista personalizada" guid="{77FBA20D-B7A8-4E59-9EA0-C2E164A859E5}" autoUpdate="1" mergeInterval="5" personalView="1" maximized="1" windowWidth="1362" windowHeight="525" tabRatio="814" activeSheetId="2"/>
  </customWorkbookViews>
  <fileRecoveryPr autoRecover="0"/>
</workbook>
</file>

<file path=xl/calcChain.xml><?xml version="1.0" encoding="utf-8"?>
<calcChain xmlns="http://schemas.openxmlformats.org/spreadsheetml/2006/main">
  <c r="AE12" i="8" l="1"/>
  <c r="AB7" i="8"/>
  <c r="P5" i="8"/>
  <c r="P6" i="8"/>
  <c r="D5" i="8"/>
  <c r="D4" i="8"/>
  <c r="D3" i="8"/>
  <c r="A11" i="8"/>
  <c r="AH11" i="8"/>
  <c r="AH9" i="8"/>
  <c r="AH5" i="8"/>
  <c r="AH3" i="8"/>
  <c r="AH14" i="8" s="1"/>
  <c r="V3" i="8"/>
  <c r="V8" i="8" s="1"/>
  <c r="S6" i="8"/>
  <c r="S5" i="8"/>
  <c r="S7" i="8" s="1"/>
  <c r="J4" i="8"/>
  <c r="J3" i="8"/>
  <c r="G3" i="8"/>
  <c r="A3" i="8"/>
  <c r="C22" i="8"/>
  <c r="AJ14" i="8"/>
  <c r="AG12" i="8"/>
  <c r="X8" i="8"/>
  <c r="F8" i="8"/>
  <c r="AD7" i="8"/>
  <c r="U7" i="8"/>
  <c r="R6" i="8"/>
  <c r="L5" i="8"/>
  <c r="AA4" i="8"/>
  <c r="O4" i="8"/>
  <c r="I4" i="8"/>
  <c r="A22" i="8" l="1"/>
  <c r="D8" i="8"/>
  <c r="J5" i="8"/>
  <c r="A46" i="6"/>
  <c r="A43" i="6"/>
  <c r="A40" i="6"/>
  <c r="A37" i="6"/>
  <c r="A34" i="6"/>
  <c r="A31" i="6"/>
  <c r="A28" i="6"/>
  <c r="A24" i="6"/>
  <c r="A20" i="6"/>
  <c r="AC30" i="5" l="1"/>
  <c r="T23" i="5"/>
  <c r="X25" i="5"/>
  <c r="Z28" i="5"/>
  <c r="I24" i="5"/>
  <c r="D34" i="5"/>
  <c r="A19" i="5"/>
  <c r="A51" i="5" s="1"/>
  <c r="C51" i="5"/>
  <c r="AE30" i="5"/>
  <c r="AB28" i="5"/>
  <c r="Y25" i="5"/>
  <c r="V23" i="5"/>
  <c r="P19" i="5"/>
  <c r="P23" i="5" s="1"/>
  <c r="S21" i="5"/>
  <c r="K24" i="5"/>
  <c r="F34" i="5"/>
  <c r="M8" i="5" l="1"/>
  <c r="K7" i="5"/>
  <c r="H12" i="5"/>
  <c r="F7" i="5"/>
  <c r="D158" i="2" l="1"/>
  <c r="D99" i="2"/>
  <c r="D98" i="2"/>
  <c r="D97" i="2"/>
  <c r="D96" i="2"/>
  <c r="C5" i="2" l="1"/>
  <c r="C2" i="2"/>
  <c r="C12" i="2" l="1"/>
  <c r="C10" i="2"/>
  <c r="C8" i="2"/>
  <c r="C7" i="2"/>
  <c r="C6" i="2"/>
  <c r="C4" i="2"/>
  <c r="C3" i="2"/>
  <c r="H88" i="3" l="1"/>
  <c r="D84" i="3"/>
  <c r="B60" i="3"/>
  <c r="G52" i="3"/>
  <c r="E32" i="3"/>
  <c r="I28" i="3"/>
  <c r="K22" i="3"/>
  <c r="B13" i="3"/>
  <c r="D92" i="3" l="1"/>
  <c r="J44" i="3"/>
</calcChain>
</file>

<file path=xl/comments1.xml><?xml version="1.0" encoding="utf-8"?>
<comments xmlns="http://schemas.openxmlformats.org/spreadsheetml/2006/main">
  <authors>
    <author>equipo 16</author>
  </authors>
  <commentList>
    <comment ref="F95" authorId="0" shapeId="0">
      <text>
        <r>
          <rPr>
            <b/>
            <sz val="9"/>
            <color indexed="81"/>
            <rFont val="Tahoma"/>
            <family val="2"/>
          </rPr>
          <t>equipo 16:</t>
        </r>
        <r>
          <rPr>
            <sz val="9"/>
            <color indexed="81"/>
            <rFont val="Tahoma"/>
            <family val="2"/>
          </rPr>
          <t xml:space="preserve">
falta el edificio</t>
        </r>
      </text>
    </comment>
  </commentList>
</comments>
</file>

<file path=xl/sharedStrings.xml><?xml version="1.0" encoding="utf-8"?>
<sst xmlns="http://schemas.openxmlformats.org/spreadsheetml/2006/main" count="1176" uniqueCount="729">
  <si>
    <t>Código</t>
  </si>
  <si>
    <t>Unidad</t>
  </si>
  <si>
    <t>P. Unitario</t>
  </si>
  <si>
    <t xml:space="preserve">               </t>
  </si>
  <si>
    <t>Cantidad</t>
  </si>
  <si>
    <t xml:space="preserve">           </t>
  </si>
  <si>
    <t>KG</t>
  </si>
  <si>
    <t>Concepto</t>
  </si>
  <si>
    <t>Importe</t>
  </si>
  <si>
    <t>cv-1</t>
  </si>
  <si>
    <t>cv-2</t>
  </si>
  <si>
    <t>cv-3</t>
  </si>
  <si>
    <t>cv-4</t>
  </si>
  <si>
    <t>cv-5</t>
  </si>
  <si>
    <t>cv-6</t>
  </si>
  <si>
    <t>cv-7</t>
  </si>
  <si>
    <t>cv-8</t>
  </si>
  <si>
    <t>cv-9</t>
  </si>
  <si>
    <t>cv-10</t>
  </si>
  <si>
    <t>cv-11</t>
  </si>
  <si>
    <t>cv-12</t>
  </si>
  <si>
    <t>PTR-1</t>
  </si>
  <si>
    <t>PTR-2</t>
  </si>
  <si>
    <t>PTR-3</t>
  </si>
  <si>
    <t>PTR-4</t>
  </si>
  <si>
    <t>PTR-5</t>
  </si>
  <si>
    <t>PTR-6</t>
  </si>
  <si>
    <t>PTR-7</t>
  </si>
  <si>
    <t>PTR-8</t>
  </si>
  <si>
    <t>PTR-9</t>
  </si>
  <si>
    <t>PTR-10</t>
  </si>
  <si>
    <t>PTR-11</t>
  </si>
  <si>
    <t>PTR-12</t>
  </si>
  <si>
    <t>PTR-13</t>
  </si>
  <si>
    <t>PTR-14</t>
  </si>
  <si>
    <t>PTR-15</t>
  </si>
  <si>
    <t>PTR-16</t>
  </si>
  <si>
    <t>PTR-17</t>
  </si>
  <si>
    <t>PTR-18</t>
  </si>
  <si>
    <t>PTR-19</t>
  </si>
  <si>
    <t>PTR-20</t>
  </si>
  <si>
    <t>PTR-21</t>
  </si>
  <si>
    <t>PTR-22</t>
  </si>
  <si>
    <t>PTR-23</t>
  </si>
  <si>
    <t>PTR-24</t>
  </si>
  <si>
    <t>PTR-25</t>
  </si>
  <si>
    <t>PTR-26</t>
  </si>
  <si>
    <t>PTR-27</t>
  </si>
  <si>
    <t>PTR-28</t>
  </si>
  <si>
    <t>PTR-29</t>
  </si>
  <si>
    <t>PTR-30</t>
  </si>
  <si>
    <t>PTR-31</t>
  </si>
  <si>
    <t>PTR-32</t>
  </si>
  <si>
    <t>PTR-33</t>
  </si>
  <si>
    <t>PTR-34</t>
  </si>
  <si>
    <t>PTR-35</t>
  </si>
  <si>
    <t>PTR-36</t>
  </si>
  <si>
    <t>PTR-37</t>
  </si>
  <si>
    <t>PTR-38</t>
  </si>
  <si>
    <t>PTR-39</t>
  </si>
  <si>
    <t>PTR-40</t>
  </si>
  <si>
    <t>PTR-41</t>
  </si>
  <si>
    <t>PTR-42</t>
  </si>
  <si>
    <t>CS3-1</t>
  </si>
  <si>
    <t>CS3-2</t>
  </si>
  <si>
    <t>CS3-3</t>
  </si>
  <si>
    <t>CI3-1</t>
  </si>
  <si>
    <t>CI3-2</t>
  </si>
  <si>
    <t>CI3-3</t>
  </si>
  <si>
    <t>MI-R*1</t>
  </si>
  <si>
    <t>MI-R*2</t>
  </si>
  <si>
    <t>MI-R*3</t>
  </si>
  <si>
    <t>MI-R*4</t>
  </si>
  <si>
    <t>MI-R*5</t>
  </si>
  <si>
    <t>MI-R*6</t>
  </si>
  <si>
    <t>MI-R*7</t>
  </si>
  <si>
    <t>MI-R*8</t>
  </si>
  <si>
    <t>D-3*1</t>
  </si>
  <si>
    <t>D-3*2</t>
  </si>
  <si>
    <t>D-3*3</t>
  </si>
  <si>
    <t>D-3*4</t>
  </si>
  <si>
    <t>D-3*5</t>
  </si>
  <si>
    <t>D-3*6</t>
  </si>
  <si>
    <t>D-3*7</t>
  </si>
  <si>
    <t>D-3*8</t>
  </si>
  <si>
    <t>D-3*9</t>
  </si>
  <si>
    <t>D-3*10</t>
  </si>
  <si>
    <t>D-3*11</t>
  </si>
  <si>
    <t>D-3*12</t>
  </si>
  <si>
    <t>D-3*13</t>
  </si>
  <si>
    <t>D-3*14</t>
  </si>
  <si>
    <t>D-3*15</t>
  </si>
  <si>
    <t>D-3*16</t>
  </si>
  <si>
    <t>M-3*1</t>
  </si>
  <si>
    <t>M-3*2</t>
  </si>
  <si>
    <t>M-3*3</t>
  </si>
  <si>
    <t>M-3*4</t>
  </si>
  <si>
    <t>M-3*5</t>
  </si>
  <si>
    <t>M-3*6</t>
  </si>
  <si>
    <t>M-3*7</t>
  </si>
  <si>
    <t>M-3*8</t>
  </si>
  <si>
    <t>M-3*9</t>
  </si>
  <si>
    <t>M-3*10</t>
  </si>
  <si>
    <t>CI-IB*1</t>
  </si>
  <si>
    <t>CI-IB*2</t>
  </si>
  <si>
    <t>D-3A*1</t>
  </si>
  <si>
    <t>D-3A*2</t>
  </si>
  <si>
    <t>D-3A*3</t>
  </si>
  <si>
    <t>D-3A*4</t>
  </si>
  <si>
    <t>KG/M</t>
  </si>
  <si>
    <t>PTR 102x4.8</t>
  </si>
  <si>
    <t>PTR 51x4.0</t>
  </si>
  <si>
    <t>PTR 76x4.8</t>
  </si>
  <si>
    <t>PTR 51x2.8</t>
  </si>
  <si>
    <t>D-1*1</t>
  </si>
  <si>
    <t>D-1*2</t>
  </si>
  <si>
    <t>D-1*3</t>
  </si>
  <si>
    <t>D-1*4</t>
  </si>
  <si>
    <t>M-1*1</t>
  </si>
  <si>
    <t>M-1*2</t>
  </si>
  <si>
    <t>M-1*3</t>
  </si>
  <si>
    <t>M-1*4</t>
  </si>
  <si>
    <t>CI-1A*1</t>
  </si>
  <si>
    <t>CI-1A*2</t>
  </si>
  <si>
    <t>CI-1A*3</t>
  </si>
  <si>
    <t>CI-1A*4</t>
  </si>
  <si>
    <t>CI-1A*5</t>
  </si>
  <si>
    <t>CI-1A*6</t>
  </si>
  <si>
    <t>CI-1A*7</t>
  </si>
  <si>
    <t>CI-1A*8</t>
  </si>
  <si>
    <t>ARMADURAS R-3</t>
  </si>
  <si>
    <t>CS-6*1</t>
  </si>
  <si>
    <t>CS-6*2</t>
  </si>
  <si>
    <t>CS-6*3</t>
  </si>
  <si>
    <t>CI-6*1</t>
  </si>
  <si>
    <t>CI-6*2</t>
  </si>
  <si>
    <t>CI-6*3</t>
  </si>
  <si>
    <t>CS-6*4</t>
  </si>
  <si>
    <t>CS-6*5</t>
  </si>
  <si>
    <t>MS-1*1</t>
  </si>
  <si>
    <t>MS-1*2</t>
  </si>
  <si>
    <t>MS-1*3</t>
  </si>
  <si>
    <t>MS-1*4</t>
  </si>
  <si>
    <t>MS-1*5</t>
  </si>
  <si>
    <t>MS-1*6</t>
  </si>
  <si>
    <t>MS-1*7</t>
  </si>
  <si>
    <t>CI-1A*9</t>
  </si>
  <si>
    <t>CI-1A*10</t>
  </si>
  <si>
    <t>CI-1A*11</t>
  </si>
  <si>
    <t>CI-1A*12</t>
  </si>
  <si>
    <t>CI-1A*13</t>
  </si>
  <si>
    <t>CI-1A*14</t>
  </si>
  <si>
    <t>CI-1A*15</t>
  </si>
  <si>
    <t>CI-1A*16</t>
  </si>
  <si>
    <t>CI-1A*17</t>
  </si>
  <si>
    <t>CI-1A*18</t>
  </si>
  <si>
    <t>ARMADURAS R-6</t>
  </si>
  <si>
    <t>PTR 102x6.3</t>
  </si>
  <si>
    <t>PTR 102x7.9</t>
  </si>
  <si>
    <t>PTR 51x3.2</t>
  </si>
  <si>
    <t>PTR 152x102X4.8</t>
  </si>
  <si>
    <t>CATALOGO DE CONCEPTOS</t>
  </si>
  <si>
    <t>Nota: todos los conceptos de este catálogo incluyen suministro de los materiales necesarios hasta el lugar de la obra y todo lo necesario para su correcta aplicación, fabricación, colocación y/o funcionamiento. (P.U.O.T. para análisis.)</t>
  </si>
  <si>
    <t>KM:</t>
  </si>
  <si>
    <t xml:space="preserve">REVISION </t>
  </si>
  <si>
    <t>PLAZA DE COBRO "</t>
  </si>
  <si>
    <t>"</t>
  </si>
  <si>
    <t>SAN MARTIN TEXMELUCAN</t>
  </si>
  <si>
    <t xml:space="preserve">MUNICIPIO: </t>
  </si>
  <si>
    <t>AUTOPISTA:</t>
  </si>
  <si>
    <t xml:space="preserve"> MEXICO-PUEBLA</t>
  </si>
  <si>
    <t>ESTADO DE</t>
  </si>
  <si>
    <t xml:space="preserve"> PUEBLA</t>
  </si>
  <si>
    <t xml:space="preserve"> 96+100.00</t>
  </si>
  <si>
    <t>INSTALACION HIDROSANITARIA</t>
  </si>
  <si>
    <t>INSTALACION HIDRAULICA 
SANITARIO / VIGILANCIA</t>
  </si>
  <si>
    <t>SVA-IH-01</t>
  </si>
  <si>
    <r>
      <t xml:space="preserve">Suministro e instalación de </t>
    </r>
    <r>
      <rPr>
        <b/>
        <sz val="9"/>
        <rFont val="Arial"/>
        <family val="2"/>
      </rPr>
      <t>tubo de cobre rígido tipo M de 13mm.</t>
    </r>
    <r>
      <rPr>
        <sz val="9"/>
        <rFont val="Arial"/>
        <family val="2"/>
      </rPr>
      <t xml:space="preserve"> Incluye acarreos, herramientas y materiales menores.</t>
    </r>
  </si>
  <si>
    <t>ML</t>
  </si>
  <si>
    <t>SVA-IH-02</t>
  </si>
  <si>
    <r>
      <t xml:space="preserve">Suministro e instalación de  </t>
    </r>
    <r>
      <rPr>
        <b/>
        <sz val="9"/>
        <rFont val="Arial"/>
        <family val="2"/>
      </rPr>
      <t>tubo de cobre rígido tipo m  de 19 mm.</t>
    </r>
    <r>
      <rPr>
        <sz val="9"/>
        <rFont val="Arial"/>
        <family val="2"/>
      </rPr>
      <t xml:space="preserve"> Incluye acarreos, herramientas y materiales menores.</t>
    </r>
  </si>
  <si>
    <t>SVA-IH-03</t>
  </si>
  <si>
    <r>
      <t xml:space="preserve">Suministro e instalación de </t>
    </r>
    <r>
      <rPr>
        <b/>
        <sz val="9"/>
        <rFont val="Arial"/>
        <family val="2"/>
      </rPr>
      <t>codo de 90º de cobre de 13mm marca Urrea</t>
    </r>
    <r>
      <rPr>
        <sz val="9"/>
        <rFont val="Arial"/>
        <family val="2"/>
      </rPr>
      <t xml:space="preserve"> Fig. 707-90. Incluye acarreos y herramientas.</t>
    </r>
  </si>
  <si>
    <t>PZA</t>
  </si>
  <si>
    <t>SVA-IH-04</t>
  </si>
  <si>
    <r>
      <t xml:space="preserve">Suministro e instalación de </t>
    </r>
    <r>
      <rPr>
        <b/>
        <sz val="9"/>
        <rFont val="Arial"/>
        <family val="2"/>
      </rPr>
      <t>codo de 90º de cobre de 19mm marca Urrea</t>
    </r>
    <r>
      <rPr>
        <sz val="9"/>
        <rFont val="Arial"/>
        <family val="2"/>
      </rPr>
      <t xml:space="preserve"> Fig. 707-90. Incluye acarreos y herramientas.</t>
    </r>
  </si>
  <si>
    <t>SVA-IH-05</t>
  </si>
  <si>
    <r>
      <t>Suministro e instalación de</t>
    </r>
    <r>
      <rPr>
        <b/>
        <sz val="9"/>
        <rFont val="Arial"/>
        <family val="2"/>
      </rPr>
      <t xml:space="preserve"> tee de cobre pareja de  13mm.</t>
    </r>
    <r>
      <rPr>
        <sz val="9"/>
        <rFont val="Arial"/>
        <family val="2"/>
      </rPr>
      <t xml:space="preserve"> marca Urrea Fig. 711-T. Incluye acarreo y herramientas.</t>
    </r>
  </si>
  <si>
    <t>SVA-IH-06</t>
  </si>
  <si>
    <r>
      <t>Suministro e instalación de</t>
    </r>
    <r>
      <rPr>
        <b/>
        <sz val="9"/>
        <rFont val="Arial"/>
        <family val="2"/>
      </rPr>
      <t xml:space="preserve"> tee de cobre pareja de  19mm.</t>
    </r>
    <r>
      <rPr>
        <sz val="9"/>
        <rFont val="Arial"/>
        <family val="2"/>
      </rPr>
      <t xml:space="preserve"> marca Urrea Fig. 711-T. Incluye acarreo y herramientas.</t>
    </r>
  </si>
  <si>
    <t>SVA-IH-07</t>
  </si>
  <si>
    <r>
      <t>Suministro e instalación de</t>
    </r>
    <r>
      <rPr>
        <b/>
        <sz val="9"/>
        <rFont val="Arial"/>
        <family val="2"/>
      </rPr>
      <t xml:space="preserve"> tee de cobre reducida de  13x13x19xmm.</t>
    </r>
    <r>
      <rPr>
        <sz val="9"/>
        <rFont val="Arial"/>
        <family val="2"/>
      </rPr>
      <t xml:space="preserve"> marca Urrea Fig. 711-T. Incluye acarreo y herramientas.</t>
    </r>
  </si>
  <si>
    <t>SVA-IH-08</t>
  </si>
  <si>
    <r>
      <t>Suministro e instalación de</t>
    </r>
    <r>
      <rPr>
        <b/>
        <sz val="9"/>
        <rFont val="Arial"/>
        <family val="2"/>
      </rPr>
      <t xml:space="preserve"> válvula compuerta sold. de 19mm.</t>
    </r>
    <r>
      <rPr>
        <sz val="9"/>
        <rFont val="Arial"/>
        <family val="2"/>
      </rPr>
      <t xml:space="preserve"> marca Urrea fig. 702. Incluye acarreo y herramientas.</t>
    </r>
  </si>
  <si>
    <t>SVA-IH-09</t>
  </si>
  <si>
    <r>
      <t>Suministro e instalación de</t>
    </r>
    <r>
      <rPr>
        <b/>
        <sz val="9"/>
        <rFont val="Arial"/>
        <family val="2"/>
      </rPr>
      <t xml:space="preserve"> check pichancha de 25mm. </t>
    </r>
    <r>
      <rPr>
        <sz val="9"/>
        <rFont val="Arial"/>
        <family val="2"/>
      </rPr>
      <t>Incluye acarreos, herramientas y materiales menores.</t>
    </r>
  </si>
  <si>
    <t>SVA-IH-10</t>
  </si>
  <si>
    <r>
      <t>Suministro e instalación de</t>
    </r>
    <r>
      <rPr>
        <b/>
        <sz val="9"/>
        <rFont val="Arial"/>
        <family val="2"/>
      </rPr>
      <t xml:space="preserve"> tuerca unión  sold. de 19mm.</t>
    </r>
    <r>
      <rPr>
        <sz val="9"/>
        <rFont val="Arial"/>
        <family val="2"/>
      </rPr>
      <t xml:space="preserve"> marca Urrea Fig. 733-TU. Incluye acarreo y herramientas.</t>
    </r>
  </si>
  <si>
    <t>SVA-IH-11</t>
  </si>
  <si>
    <r>
      <t xml:space="preserve">Suministro e instalación de  </t>
    </r>
    <r>
      <rPr>
        <b/>
        <sz val="9"/>
        <rFont val="Arial"/>
        <family val="2"/>
      </rPr>
      <t>tapón hembra de cobre de  13mm.</t>
    </r>
    <r>
      <rPr>
        <sz val="9"/>
        <rFont val="Arial"/>
        <family val="2"/>
      </rPr>
      <t xml:space="preserve"> marca Urrea Fig. 717. Incluye acarreos y herramientas.</t>
    </r>
  </si>
  <si>
    <t>SVA-IH-12</t>
  </si>
  <si>
    <r>
      <t xml:space="preserve">Suministro e instalación de </t>
    </r>
    <r>
      <rPr>
        <b/>
        <sz val="9"/>
        <rFont val="Arial"/>
        <family val="2"/>
      </rPr>
      <t>tapón hembra de cobre  de 19mm.</t>
    </r>
    <r>
      <rPr>
        <sz val="9"/>
        <rFont val="Arial"/>
        <family val="2"/>
      </rPr>
      <t xml:space="preserve"> marca Urrea Fig. 717. Incluye acarreos y herramientas.</t>
    </r>
  </si>
  <si>
    <t>SVA-IH-13</t>
  </si>
  <si>
    <r>
      <t xml:space="preserve">Suministro e instalación de </t>
    </r>
    <r>
      <rPr>
        <b/>
        <sz val="9"/>
        <rFont val="Arial"/>
        <family val="2"/>
      </rPr>
      <t>tinaco con electroniveles 300lts</t>
    </r>
    <r>
      <rPr>
        <sz val="9"/>
        <rFont val="Arial"/>
        <family val="2"/>
      </rPr>
      <t>. Incluye acarreo y herramientas.</t>
    </r>
  </si>
  <si>
    <t>SVA-IH-14</t>
  </si>
  <si>
    <r>
      <t xml:space="preserve">Suministro e instalación de </t>
    </r>
    <r>
      <rPr>
        <b/>
        <sz val="9"/>
        <rFont val="Arial"/>
        <family val="2"/>
      </rPr>
      <t>jarro de aire hecho a base de tubo de 13mm</t>
    </r>
    <r>
      <rPr>
        <sz val="9"/>
        <rFont val="Arial"/>
        <family val="2"/>
      </rPr>
      <t>. Incluye acarreo, mano de obra y herramientas.</t>
    </r>
  </si>
  <si>
    <t>SVA-IH-15</t>
  </si>
  <si>
    <r>
      <t>Suministro e instalación de</t>
    </r>
    <r>
      <rPr>
        <b/>
        <sz val="9"/>
        <rFont val="Arial"/>
        <family val="2"/>
      </rPr>
      <t xml:space="preserve"> cisterna circularprefabricada de 5000 lts</t>
    </r>
    <r>
      <rPr>
        <sz val="9"/>
        <rFont val="Arial"/>
        <family val="2"/>
      </rPr>
      <t xml:space="preserve"> . Incluye excavación, acarreo, mano de obra y herramientas.</t>
    </r>
  </si>
  <si>
    <t>SVA-IH-16</t>
  </si>
  <si>
    <r>
      <t>Suministro e instalación de</t>
    </r>
    <r>
      <rPr>
        <b/>
        <sz val="9"/>
        <rFont val="Arial"/>
        <family val="2"/>
      </rPr>
      <t xml:space="preserve"> bomba sumergible de 0.25 HP</t>
    </r>
    <r>
      <rPr>
        <sz val="9"/>
        <rFont val="Arial"/>
        <family val="2"/>
      </rPr>
      <t xml:space="preserve"> . Incluye colocación, acarreo, mano de obra y herramientas.</t>
    </r>
  </si>
  <si>
    <t>INSTALACION SANITARIA 
SANITARIO / VIGILANCIA</t>
  </si>
  <si>
    <t>SVA-IS-01</t>
  </si>
  <si>
    <r>
      <t xml:space="preserve">Suministro e instalación de </t>
    </r>
    <r>
      <rPr>
        <b/>
        <sz val="9"/>
        <rFont val="Arial"/>
        <family val="2"/>
      </rPr>
      <t>tubo de PVC Saint ext. lisos marca. Plásticos Rex de 38mm</t>
    </r>
    <r>
      <rPr>
        <sz val="9"/>
        <rFont val="Arial"/>
        <family val="2"/>
      </rPr>
      <t>. Incluye acarreo y herramientas.</t>
    </r>
  </si>
  <si>
    <t>SVA-IS-02</t>
  </si>
  <si>
    <r>
      <t xml:space="preserve">Suministro e instalación de </t>
    </r>
    <r>
      <rPr>
        <b/>
        <sz val="9"/>
        <rFont val="Arial"/>
        <family val="2"/>
      </rPr>
      <t>tubo de PVC Saint ext. lisos marca. Plásticos Rex de 50mm</t>
    </r>
    <r>
      <rPr>
        <sz val="9"/>
        <rFont val="Arial"/>
        <family val="2"/>
      </rPr>
      <t>. Incluye acarreo y herramientas.</t>
    </r>
  </si>
  <si>
    <t>SVA-IS-03</t>
  </si>
  <si>
    <r>
      <t>Suministro e instalación de</t>
    </r>
    <r>
      <rPr>
        <b/>
        <sz val="9"/>
        <rFont val="Arial"/>
        <family val="2"/>
      </rPr>
      <t xml:space="preserve"> tubo de PVC Saint Ext. Lisos marca. Plásticos Rex de 75mm</t>
    </r>
    <r>
      <rPr>
        <sz val="9"/>
        <rFont val="Arial"/>
        <family val="2"/>
      </rPr>
      <t>. Incluye acarreo y herramientas.</t>
    </r>
  </si>
  <si>
    <t>SVA-IS-04</t>
  </si>
  <si>
    <r>
      <t>Suministro e instalación de</t>
    </r>
    <r>
      <rPr>
        <b/>
        <sz val="9"/>
        <rFont val="Arial"/>
        <family val="2"/>
      </rPr>
      <t xml:space="preserve"> tubo de PVC Saint Ext. Lisos marca. Plásticos Rex de 100mm</t>
    </r>
    <r>
      <rPr>
        <sz val="9"/>
        <rFont val="Arial"/>
        <family val="2"/>
      </rPr>
      <t>. Incluye acarreo y herramientas.</t>
    </r>
  </si>
  <si>
    <t>SVA-IS-05</t>
  </si>
  <si>
    <r>
      <t xml:space="preserve">Suministro e instalación de </t>
    </r>
    <r>
      <rPr>
        <b/>
        <sz val="9"/>
        <rFont val="Arial"/>
        <family val="2"/>
      </rPr>
      <t>codo de 90 de PVC Anger marca. Plásticos Rex de 38mm</t>
    </r>
    <r>
      <rPr>
        <sz val="9"/>
        <rFont val="Arial"/>
        <family val="2"/>
      </rPr>
      <t>. Incluye acarreos y herramientas.</t>
    </r>
  </si>
  <si>
    <t>SVA-IS-06</t>
  </si>
  <si>
    <r>
      <t xml:space="preserve">Suministro e instalación de </t>
    </r>
    <r>
      <rPr>
        <b/>
        <sz val="9"/>
        <rFont val="Arial"/>
        <family val="2"/>
      </rPr>
      <t>codo de 90 de PVC Anger marca. Plásticos Rex de 50mm</t>
    </r>
    <r>
      <rPr>
        <sz val="9"/>
        <rFont val="Arial"/>
        <family val="2"/>
      </rPr>
      <t>. Incluye acarreos y herramientas.</t>
    </r>
  </si>
  <si>
    <t>SVA-IS-07</t>
  </si>
  <si>
    <r>
      <t xml:space="preserve">Suministro e instalación de </t>
    </r>
    <r>
      <rPr>
        <b/>
        <sz val="9"/>
        <rFont val="Arial"/>
        <family val="2"/>
      </rPr>
      <t>codo de 90 de PVC Anger marca. Plásticos Rex de 75mm</t>
    </r>
    <r>
      <rPr>
        <sz val="9"/>
        <rFont val="Arial"/>
        <family val="2"/>
      </rPr>
      <t>. Incluye acarreos y herramientas.</t>
    </r>
  </si>
  <si>
    <t>SVA-IS-08</t>
  </si>
  <si>
    <r>
      <t xml:space="preserve">Suministro e instalación de </t>
    </r>
    <r>
      <rPr>
        <b/>
        <sz val="9"/>
        <rFont val="Arial"/>
        <family val="2"/>
      </rPr>
      <t>codo de 90 de PVC Anger marca. Plásticos Rex de 100mm</t>
    </r>
    <r>
      <rPr>
        <sz val="9"/>
        <rFont val="Arial"/>
        <family val="2"/>
      </rPr>
      <t>. Incluye acarreos y herramientas.</t>
    </r>
  </si>
  <si>
    <t>SVA-IS-09</t>
  </si>
  <si>
    <r>
      <t xml:space="preserve">Suministro e instalación de </t>
    </r>
    <r>
      <rPr>
        <b/>
        <sz val="9"/>
        <rFont val="Arial"/>
        <family val="2"/>
      </rPr>
      <t>codo de 45 reducción 100x38 mm de PVC Anger marca. Plásticos Rex</t>
    </r>
    <r>
      <rPr>
        <sz val="9"/>
        <rFont val="Arial"/>
        <family val="2"/>
      </rPr>
      <t>. Incluye acarreos y herramientas.</t>
    </r>
  </si>
  <si>
    <t>SVA-IS-10</t>
  </si>
  <si>
    <r>
      <t xml:space="preserve">Suministro e instalación de </t>
    </r>
    <r>
      <rPr>
        <b/>
        <sz val="9"/>
        <rFont val="Arial"/>
        <family val="2"/>
      </rPr>
      <t>reductor P.V.C. 100x50mm. marca. Helvex .</t>
    </r>
    <r>
      <rPr>
        <sz val="9"/>
        <rFont val="Arial"/>
        <family val="2"/>
      </rPr>
      <t xml:space="preserve"> Incluye acarreo y herramientas.</t>
    </r>
  </si>
  <si>
    <t>SVA-IS-11</t>
  </si>
  <si>
    <r>
      <t xml:space="preserve">Suministro e instalación de </t>
    </r>
    <r>
      <rPr>
        <b/>
        <sz val="9"/>
        <rFont val="Arial"/>
        <family val="2"/>
      </rPr>
      <t xml:space="preserve">remate de ventilación de 50mm. </t>
    </r>
    <r>
      <rPr>
        <sz val="9"/>
        <rFont val="Arial"/>
        <family val="2"/>
      </rPr>
      <t>Incluye acarreo y herramientas</t>
    </r>
  </si>
  <si>
    <t>SVA-IS-12</t>
  </si>
  <si>
    <r>
      <t xml:space="preserve">Suministro e instalación de </t>
    </r>
    <r>
      <rPr>
        <b/>
        <sz val="9"/>
        <rFont val="Arial"/>
        <family val="2"/>
      </rPr>
      <t>coladera con cuerpo marca. Helvex modelo 25.</t>
    </r>
    <r>
      <rPr>
        <sz val="9"/>
        <rFont val="Arial"/>
        <family val="2"/>
      </rPr>
      <t xml:space="preserve"> Incluye acarreo y herramientas.</t>
    </r>
  </si>
  <si>
    <t>SVA-IS-13</t>
  </si>
  <si>
    <r>
      <t xml:space="preserve">Suministro e instalación de </t>
    </r>
    <r>
      <rPr>
        <b/>
        <sz val="9"/>
        <rFont val="Arial"/>
        <family val="2"/>
      </rPr>
      <t>coladera para azotea marca. Helvex modelo 444.</t>
    </r>
    <r>
      <rPr>
        <sz val="9"/>
        <rFont val="Arial"/>
        <family val="2"/>
      </rPr>
      <t xml:space="preserve"> Incluye acarreo y herramientas.</t>
    </r>
  </si>
  <si>
    <t>INSTALACION HIDRAULICA 
EDIFICIO ADMINISTRATIVO</t>
  </si>
  <si>
    <t>EA-IH-01</t>
  </si>
  <si>
    <r>
      <t>Suministro e instalación de</t>
    </r>
    <r>
      <rPr>
        <b/>
        <sz val="9"/>
        <rFont val="Arial"/>
        <family val="2"/>
      </rPr>
      <t xml:space="preserve"> tubo de cobre rígido de cobre tipo m de 13mm.</t>
    </r>
    <r>
      <rPr>
        <sz val="9"/>
        <rFont val="Arial"/>
        <family val="2"/>
      </rPr>
      <t xml:space="preserve"> Incluye acarreos, herramientas y materiales menores.</t>
    </r>
  </si>
  <si>
    <t>EA-IH-02</t>
  </si>
  <si>
    <r>
      <t xml:space="preserve">Suministro e instalación de  </t>
    </r>
    <r>
      <rPr>
        <b/>
        <sz val="9"/>
        <rFont val="Arial"/>
        <family val="2"/>
      </rPr>
      <t>tubo de cobre rígido de cobre  tipo m  de 19 mm.</t>
    </r>
    <r>
      <rPr>
        <sz val="9"/>
        <rFont val="Arial"/>
        <family val="2"/>
      </rPr>
      <t xml:space="preserve"> Incluye acarreos, herramientas y materiales menores.</t>
    </r>
  </si>
  <si>
    <t>EA-IH-03</t>
  </si>
  <si>
    <r>
      <t xml:space="preserve">Suministro e instalación de  </t>
    </r>
    <r>
      <rPr>
        <b/>
        <sz val="9"/>
        <rFont val="Arial"/>
        <family val="2"/>
      </rPr>
      <t xml:space="preserve"> tubo de cobre rígido de cobre  tipo m  de 25mm</t>
    </r>
    <r>
      <rPr>
        <sz val="9"/>
        <rFont val="Arial"/>
        <family val="2"/>
      </rPr>
      <t>. Incluye acarreos, herramientas y materiales menores.</t>
    </r>
  </si>
  <si>
    <t>EA-IH-04</t>
  </si>
  <si>
    <r>
      <t xml:space="preserve">Suministro e instalación de </t>
    </r>
    <r>
      <rPr>
        <b/>
        <sz val="9"/>
        <rFont val="Arial"/>
        <family val="2"/>
      </rPr>
      <t>tubo de cobre rígido de cobre  tipo m  de  32mm</t>
    </r>
    <r>
      <rPr>
        <sz val="9"/>
        <rFont val="Arial"/>
        <family val="2"/>
      </rPr>
      <t>. Incluye acarreos, herramientas y materiales menores.</t>
    </r>
  </si>
  <si>
    <t>EA-IH-05</t>
  </si>
  <si>
    <r>
      <t xml:space="preserve">Suministro e instalación de </t>
    </r>
    <r>
      <rPr>
        <b/>
        <sz val="9"/>
        <rFont val="Arial"/>
        <family val="2"/>
      </rPr>
      <t>tubo de cobre rígido de cobre  tipo m  de  38mm</t>
    </r>
    <r>
      <rPr>
        <sz val="9"/>
        <rFont val="Arial"/>
        <family val="2"/>
      </rPr>
      <t>. Incluye acarreos, herramientas y materiales menores.</t>
    </r>
  </si>
  <si>
    <t>EA-IH-06</t>
  </si>
  <si>
    <r>
      <t>Suministro e instalación de</t>
    </r>
    <r>
      <rPr>
        <b/>
        <sz val="9"/>
        <rFont val="Arial"/>
        <family val="2"/>
      </rPr>
      <t xml:space="preserve"> tubo de cobre rígido de cobre  tipo m  de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 50mm</t>
    </r>
    <r>
      <rPr>
        <sz val="9"/>
        <rFont val="Arial"/>
        <family val="2"/>
      </rPr>
      <t>. Incluye acarreos, herramientas y materiales menores.</t>
    </r>
  </si>
  <si>
    <t>EA-IH-07</t>
  </si>
  <si>
    <r>
      <t xml:space="preserve">Suministro e instalación de </t>
    </r>
    <r>
      <rPr>
        <b/>
        <sz val="9"/>
        <rFont val="Arial"/>
        <family val="2"/>
      </rPr>
      <t>cople  rígido  de cobre  de de 38mm.</t>
    </r>
    <r>
      <rPr>
        <sz val="9"/>
        <rFont val="Arial"/>
        <family val="2"/>
      </rPr>
      <t xml:space="preserve"> marca Urrea fig. 701. Incluye acarreos, herramientas y materiales menores.</t>
    </r>
  </si>
  <si>
    <t>EA-IH-08</t>
  </si>
  <si>
    <r>
      <t xml:space="preserve">Suministro e instalación de  </t>
    </r>
    <r>
      <rPr>
        <b/>
        <sz val="9"/>
        <rFont val="Arial"/>
        <family val="2"/>
      </rPr>
      <t>codo de 90 de cobre de  13mm.</t>
    </r>
    <r>
      <rPr>
        <sz val="9"/>
        <rFont val="Arial"/>
        <family val="2"/>
      </rPr>
      <t xml:space="preserve"> marca Urrea fig. 707-90. Incluye acarreos, herramientas y materiales menores.</t>
    </r>
  </si>
  <si>
    <t>EA-IH-09</t>
  </si>
  <si>
    <r>
      <t xml:space="preserve">Suministro e instalación de  </t>
    </r>
    <r>
      <rPr>
        <b/>
        <sz val="9"/>
        <rFont val="Arial"/>
        <family val="2"/>
      </rPr>
      <t>codo de 90 de cobre de  19mm.</t>
    </r>
    <r>
      <rPr>
        <sz val="9"/>
        <rFont val="Arial"/>
        <family val="2"/>
      </rPr>
      <t xml:space="preserve"> marca Urrea fig. 707-90. Incluye acarreos, herramientas y materiales menores.</t>
    </r>
  </si>
  <si>
    <t>EA-IH-10</t>
  </si>
  <si>
    <r>
      <t xml:space="preserve">Suministro e instalación de  </t>
    </r>
    <r>
      <rPr>
        <b/>
        <sz val="9"/>
        <rFont val="Arial"/>
        <family val="2"/>
      </rPr>
      <t>codo de 90 de cobre de  25mm.</t>
    </r>
    <r>
      <rPr>
        <sz val="9"/>
        <rFont val="Arial"/>
        <family val="2"/>
      </rPr>
      <t xml:space="preserve"> marca Urrea fig. 707-90. Incluye acarreos, herramientas y materiales menores.</t>
    </r>
  </si>
  <si>
    <t>EA-IH-11</t>
  </si>
  <si>
    <r>
      <t xml:space="preserve">Suministro e instalación de  </t>
    </r>
    <r>
      <rPr>
        <b/>
        <sz val="9"/>
        <rFont val="Arial"/>
        <family val="2"/>
      </rPr>
      <t>codo de 90 de cobre de  32mm.</t>
    </r>
    <r>
      <rPr>
        <sz val="9"/>
        <rFont val="Arial"/>
        <family val="2"/>
      </rPr>
      <t xml:space="preserve"> marca Urrea fig. 707-90. Incluye acarreos, herramientas y materiales menores.</t>
    </r>
  </si>
  <si>
    <t>EA-IH-12</t>
  </si>
  <si>
    <r>
      <t xml:space="preserve">Suministro e instalación de  </t>
    </r>
    <r>
      <rPr>
        <b/>
        <sz val="9"/>
        <rFont val="Arial"/>
        <family val="2"/>
      </rPr>
      <t>codo de 90 de cobre de  38mm.</t>
    </r>
    <r>
      <rPr>
        <sz val="9"/>
        <rFont val="Arial"/>
        <family val="2"/>
      </rPr>
      <t xml:space="preserve"> marca Urrea fig. 707-90. Incluye acarreos, herramientas y materiales menores.</t>
    </r>
  </si>
  <si>
    <t>EA-IH-13</t>
  </si>
  <si>
    <t>EA-IH-14</t>
  </si>
  <si>
    <r>
      <t>Suministro e instalación de</t>
    </r>
    <r>
      <rPr>
        <b/>
        <sz val="9"/>
        <rFont val="Arial"/>
        <family val="2"/>
      </rPr>
      <t xml:space="preserve"> tee de cobre pareja  de 32mm.</t>
    </r>
    <r>
      <rPr>
        <sz val="9"/>
        <rFont val="Arial"/>
        <family val="2"/>
      </rPr>
      <t xml:space="preserve"> marca Urrea Fig. 711-T. Incluye acarreo y herramientas.</t>
    </r>
  </si>
  <si>
    <t>EA-IH-15</t>
  </si>
  <si>
    <r>
      <t xml:space="preserve">Suministro e instalación de </t>
    </r>
    <r>
      <rPr>
        <b/>
        <sz val="9"/>
        <rFont val="Arial"/>
        <family val="2"/>
      </rPr>
      <t>tee de cobre pareja  de 38mm.</t>
    </r>
    <r>
      <rPr>
        <sz val="9"/>
        <rFont val="Arial"/>
        <family val="2"/>
      </rPr>
      <t xml:space="preserve"> marca Urrea Fig. 711-T. Incluye acarreo y herramientas.</t>
    </r>
  </si>
  <si>
    <t>EA-IH-16</t>
  </si>
  <si>
    <r>
      <t xml:space="preserve">Suministro e instalación de </t>
    </r>
    <r>
      <rPr>
        <b/>
        <sz val="9"/>
        <rFont val="Arial"/>
        <family val="2"/>
      </rPr>
      <t>tee de cobre reducida  de 13X13x19mm.</t>
    </r>
    <r>
      <rPr>
        <sz val="9"/>
        <rFont val="Arial"/>
        <family val="2"/>
      </rPr>
      <t xml:space="preserve"> marca Urrea Fig. 711-R. Incluye acarreo y herramientas.</t>
    </r>
  </si>
  <si>
    <t>EA-IH-17</t>
  </si>
  <si>
    <r>
      <t>Suministro e instalación de</t>
    </r>
    <r>
      <rPr>
        <b/>
        <sz val="9"/>
        <rFont val="Arial"/>
        <family val="2"/>
      </rPr>
      <t xml:space="preserve"> tee de cobre reducida  de 13X32X32mm.</t>
    </r>
    <r>
      <rPr>
        <sz val="9"/>
        <rFont val="Arial"/>
        <family val="2"/>
      </rPr>
      <t xml:space="preserve"> marca Urrea Fig. 711-R. Incluye acarreo y herramientas.</t>
    </r>
  </si>
  <si>
    <t>EA-IH-18</t>
  </si>
  <si>
    <r>
      <t xml:space="preserve">Suministro e instalación de </t>
    </r>
    <r>
      <rPr>
        <b/>
        <sz val="9"/>
        <rFont val="Arial"/>
        <family val="2"/>
      </rPr>
      <t>tee de cobre reducida de 19X25X32mm.</t>
    </r>
    <r>
      <rPr>
        <sz val="9"/>
        <rFont val="Arial"/>
        <family val="2"/>
      </rPr>
      <t xml:space="preserve"> marca Urrea Fig. 711-R. Incluye acarreo y herramientas.</t>
    </r>
  </si>
  <si>
    <t>EA-IH-19</t>
  </si>
  <si>
    <t>EA-IH-20</t>
  </si>
  <si>
    <r>
      <t xml:space="preserve">Suministro e instalación de </t>
    </r>
    <r>
      <rPr>
        <b/>
        <sz val="9"/>
        <rFont val="Arial"/>
        <family val="2"/>
      </rPr>
      <t>válvula compuerta sold. de 32mm.</t>
    </r>
    <r>
      <rPr>
        <sz val="9"/>
        <rFont val="Arial"/>
        <family val="2"/>
      </rPr>
      <t xml:space="preserve"> marca Urrea fig. 702. Incluye acarreo y herramientas.</t>
    </r>
  </si>
  <si>
    <t>EA-IH-21</t>
  </si>
  <si>
    <r>
      <t xml:space="preserve">Suministro e instalación de </t>
    </r>
    <r>
      <rPr>
        <b/>
        <sz val="9"/>
        <rFont val="Arial"/>
        <family val="2"/>
      </rPr>
      <t>válvula compuerta sold. de 38mm.</t>
    </r>
    <r>
      <rPr>
        <sz val="9"/>
        <rFont val="Arial"/>
        <family val="2"/>
      </rPr>
      <t xml:space="preserve"> marca Urrea fig. 702. Incluye acarreo y herramientas.</t>
    </r>
  </si>
  <si>
    <t>EA-IH-22</t>
  </si>
  <si>
    <r>
      <t xml:space="preserve">Suministro e instalación de </t>
    </r>
    <r>
      <rPr>
        <b/>
        <sz val="9"/>
        <rFont val="Arial"/>
        <family val="2"/>
      </rPr>
      <t xml:space="preserve">válvula de cierre general de 50mm. </t>
    </r>
    <r>
      <rPr>
        <sz val="9"/>
        <rFont val="Arial"/>
        <family val="2"/>
      </rPr>
      <t>marca Urrea 85-T 125LBS. Incluye acarreo y herramientas.</t>
    </r>
  </si>
  <si>
    <t>EA-IH-23</t>
  </si>
  <si>
    <r>
      <t xml:space="preserve">Suministro e instalación de </t>
    </r>
    <r>
      <rPr>
        <b/>
        <sz val="9"/>
        <rFont val="Arial"/>
        <family val="2"/>
      </rPr>
      <t>válvula eliminadora de aire</t>
    </r>
    <r>
      <rPr>
        <sz val="9"/>
        <rFont val="Arial"/>
        <family val="2"/>
      </rPr>
      <t xml:space="preserve"> Amsrong o equivalente de 13mm. Incluye acarreo y herramientas.</t>
    </r>
  </si>
  <si>
    <t>EA-IH-24</t>
  </si>
  <si>
    <r>
      <t xml:space="preserve">Suministro e instalación de </t>
    </r>
    <r>
      <rPr>
        <b/>
        <sz val="9"/>
        <rFont val="Arial"/>
        <family val="2"/>
      </rPr>
      <t xml:space="preserve">llave de nariz para manguera de 13mm. </t>
    </r>
    <r>
      <rPr>
        <sz val="9"/>
        <rFont val="Arial"/>
        <family val="2"/>
      </rPr>
      <t>Incluye acarreo y herramientas.</t>
    </r>
  </si>
  <si>
    <t>INSTALACION SANITARIA 
EDIFICIO ADMINISTRATIVO</t>
  </si>
  <si>
    <t>EA-IS-01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</si>
  <si>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 Ext. Lisos marca Plásticos Rex de </t>
    </r>
    <r>
      <rPr>
        <b/>
        <sz val="9"/>
        <rFont val="Arial"/>
        <family val="2"/>
      </rPr>
      <t>38mm.</t>
    </r>
    <r>
      <rPr>
        <sz val="9"/>
        <rFont val="Arial"/>
        <family val="2"/>
      </rPr>
      <t xml:space="preserve"> Incluye acarreo y herramientas.</t>
    </r>
  </si>
  <si>
    <t>EA-IS-02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</si>
  <si>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 Ext. Lisos marca Plásticos Rex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 xml:space="preserve"> Incluye acarreo y herramientas.</t>
    </r>
  </si>
  <si>
    <t xml:space="preserve"> ML</t>
  </si>
  <si>
    <t>EA-IS-03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</si>
  <si>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 Ext. Lisos marca Plásticos Rex de </t>
    </r>
    <r>
      <rPr>
        <b/>
        <sz val="9"/>
        <rFont val="Arial"/>
        <family val="2"/>
      </rPr>
      <t xml:space="preserve">100mm. </t>
    </r>
    <r>
      <rPr>
        <sz val="9"/>
        <rFont val="Arial"/>
        <family val="2"/>
      </rPr>
      <t>Incluye acarreo y herramientas.</t>
    </r>
  </si>
  <si>
    <t>EA-IS-04</t>
  </si>
  <si>
    <r>
      <t>Suministro e instalación de</t>
    </r>
    <r>
      <rPr>
        <b/>
        <sz val="9"/>
        <rFont val="Arial"/>
        <family val="2"/>
      </rPr>
      <t xml:space="preserve"> codo de 90 de PVC </t>
    </r>
    <r>
      <rPr>
        <sz val="9"/>
        <rFont val="Arial"/>
        <family val="2"/>
      </rPr>
      <t>Anger marca Plásticos Rex de</t>
    </r>
    <r>
      <rPr>
        <b/>
        <sz val="9"/>
        <rFont val="Arial"/>
        <family val="2"/>
      </rPr>
      <t xml:space="preserve"> 38mm.</t>
    </r>
    <r>
      <rPr>
        <sz val="9"/>
        <rFont val="Arial"/>
        <family val="2"/>
      </rPr>
      <t xml:space="preserve"> Incluye acarreos, herramientas, suministro e instalación.</t>
    </r>
  </si>
  <si>
    <t>EA-IS-05</t>
  </si>
  <si>
    <r>
      <t xml:space="preserve">Suministro e instalación de </t>
    </r>
    <r>
      <rPr>
        <b/>
        <sz val="9"/>
        <rFont val="Arial"/>
        <family val="2"/>
      </rPr>
      <t xml:space="preserve">codo de 90 de PVC </t>
    </r>
    <r>
      <rPr>
        <sz val="9"/>
        <rFont val="Arial"/>
        <family val="2"/>
      </rPr>
      <t xml:space="preserve">Anger marca Plásticos Rex de </t>
    </r>
    <r>
      <rPr>
        <b/>
        <sz val="9"/>
        <rFont val="Arial"/>
        <family val="2"/>
      </rPr>
      <t xml:space="preserve">50mm. </t>
    </r>
    <r>
      <rPr>
        <sz val="9"/>
        <rFont val="Arial"/>
        <family val="2"/>
      </rPr>
      <t>Incluye acarreos y herramientas.</t>
    </r>
  </si>
  <si>
    <t>EA-IS-06</t>
  </si>
  <si>
    <r>
      <t>Suministro e instalación de</t>
    </r>
    <r>
      <rPr>
        <b/>
        <sz val="9"/>
        <rFont val="Arial"/>
        <family val="2"/>
      </rPr>
      <t xml:space="preserve"> codo de 90 de PVC </t>
    </r>
    <r>
      <rPr>
        <sz val="9"/>
        <rFont val="Arial"/>
        <family val="2"/>
      </rPr>
      <t xml:space="preserve">Anger marca Plásticos Rex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Incluye acarreos y herramientas.</t>
    </r>
  </si>
  <si>
    <t>EA-IS-07</t>
  </si>
  <si>
    <r>
      <t xml:space="preserve">Suministro e instalación de </t>
    </r>
    <r>
      <rPr>
        <b/>
        <sz val="9"/>
        <rFont val="Arial"/>
        <family val="2"/>
      </rPr>
      <t xml:space="preserve">codo de 90 de PVC </t>
    </r>
    <r>
      <rPr>
        <sz val="9"/>
        <rFont val="Arial"/>
        <family val="2"/>
      </rPr>
      <t xml:space="preserve">Anger marca Plásticos Rex de </t>
    </r>
    <r>
      <rPr>
        <b/>
        <sz val="9"/>
        <rFont val="Arial"/>
        <family val="2"/>
      </rPr>
      <t>100mm</t>
    </r>
    <r>
      <rPr>
        <sz val="9"/>
        <rFont val="Arial"/>
        <family val="2"/>
      </rPr>
      <t xml:space="preserve">. con salida izquierda de </t>
    </r>
    <r>
      <rPr>
        <b/>
        <sz val="9"/>
        <rFont val="Arial"/>
        <family val="2"/>
      </rPr>
      <t>50mm</t>
    </r>
    <r>
      <rPr>
        <sz val="9"/>
        <rFont val="Arial"/>
        <family val="2"/>
      </rPr>
      <t>. Incluye acarreos y herramientas.</t>
    </r>
  </si>
  <si>
    <t>EA-IS-08</t>
  </si>
  <si>
    <r>
      <t xml:space="preserve">Suministro e instalación de </t>
    </r>
    <r>
      <rPr>
        <b/>
        <sz val="9"/>
        <rFont val="Arial"/>
        <family val="2"/>
      </rPr>
      <t xml:space="preserve">codo de 45º de PVC </t>
    </r>
    <r>
      <rPr>
        <sz val="9"/>
        <rFont val="Arial"/>
        <family val="2"/>
      </rPr>
      <t xml:space="preserve">Anger marca Plásticos Rex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 xml:space="preserve"> Incluye acarreos y herramientas.</t>
    </r>
  </si>
  <si>
    <t>EA-IS-09</t>
  </si>
  <si>
    <r>
      <t xml:space="preserve">Suministro e instalación de </t>
    </r>
    <r>
      <rPr>
        <b/>
        <sz val="9"/>
        <rFont val="Arial"/>
        <family val="2"/>
      </rPr>
      <t xml:space="preserve">codo de 45º de PVC </t>
    </r>
    <r>
      <rPr>
        <sz val="9"/>
        <rFont val="Arial"/>
        <family val="2"/>
      </rPr>
      <t>Anger marca Plásticos Rex de 100</t>
    </r>
    <r>
      <rPr>
        <b/>
        <sz val="9"/>
        <rFont val="Arial"/>
        <family val="2"/>
      </rPr>
      <t>mm.</t>
    </r>
    <r>
      <rPr>
        <sz val="9"/>
        <rFont val="Arial"/>
        <family val="2"/>
      </rPr>
      <t xml:space="preserve"> Incluye acarreos y herramientas.</t>
    </r>
  </si>
  <si>
    <t>EA-IS-10</t>
  </si>
  <si>
    <r>
      <t xml:space="preserve">Suministro e instalación de </t>
    </r>
    <r>
      <rPr>
        <b/>
        <sz val="9"/>
        <rFont val="Arial"/>
        <family val="2"/>
      </rPr>
      <t>reducción de campana de PVC de 100 X 50mm.</t>
    </r>
    <r>
      <rPr>
        <sz val="9"/>
        <rFont val="Arial"/>
        <family val="2"/>
      </rPr>
      <t xml:space="preserve"> Marca Plásticos Rex. Incluye acarreos y herramientas.</t>
    </r>
  </si>
  <si>
    <t>EA-IS-11</t>
  </si>
  <si>
    <r>
      <t xml:space="preserve">Suministro e instalación de </t>
    </r>
    <r>
      <rPr>
        <b/>
        <sz val="9"/>
        <rFont val="Arial"/>
        <family val="2"/>
      </rPr>
      <t>adaptador gal-espiga de PVC de 100mm.</t>
    </r>
    <r>
      <rPr>
        <sz val="9"/>
        <rFont val="Arial"/>
        <family val="2"/>
      </rPr>
      <t xml:space="preserve"> Marca Plásticos Rex. Incluye acarreo y herramientas.</t>
    </r>
  </si>
  <si>
    <t>EA-IS-12</t>
  </si>
  <si>
    <r>
      <t xml:space="preserve">Suministro e instalación de </t>
    </r>
    <r>
      <rPr>
        <b/>
        <sz val="9"/>
        <rFont val="Arial"/>
        <family val="2"/>
      </rPr>
      <t>tee pareja de PVC Anger de 100mm.</t>
    </r>
    <r>
      <rPr>
        <sz val="9"/>
        <rFont val="Arial"/>
        <family val="2"/>
      </rPr>
      <t xml:space="preserve"> marca Plásticos Rex. Incluye acarreo y herramientas.</t>
    </r>
  </si>
  <si>
    <t>EA-IS-13</t>
  </si>
  <si>
    <r>
      <t xml:space="preserve">Suministro e instalación de </t>
    </r>
    <r>
      <rPr>
        <b/>
        <sz val="9"/>
        <rFont val="Arial"/>
        <family val="2"/>
      </rPr>
      <t>tee reducida de PVC</t>
    </r>
    <r>
      <rPr>
        <sz val="9"/>
        <rFont val="Arial"/>
        <family val="2"/>
      </rPr>
      <t xml:space="preserve"> Anger de </t>
    </r>
    <r>
      <rPr>
        <b/>
        <sz val="9"/>
        <rFont val="Arial"/>
        <family val="2"/>
      </rPr>
      <t>100 X 50 X 100mm.</t>
    </r>
    <r>
      <rPr>
        <sz val="9"/>
        <rFont val="Arial"/>
        <family val="2"/>
      </rPr>
      <t xml:space="preserve"> marca Plásticos Rex. Incluye acarreo y herramientas.</t>
    </r>
  </si>
  <si>
    <t>EA-IS-14</t>
  </si>
  <si>
    <r>
      <t xml:space="preserve">Suministro e instalación de </t>
    </r>
    <r>
      <rPr>
        <b/>
        <sz val="9"/>
        <rFont val="Arial"/>
        <family val="2"/>
      </rPr>
      <t xml:space="preserve">yee sencilla de PVC </t>
    </r>
    <r>
      <rPr>
        <sz val="9"/>
        <rFont val="Arial"/>
        <family val="2"/>
      </rPr>
      <t xml:space="preserve">Anger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marca Plásticos Rex. Incluye acarreo y herramientas.</t>
    </r>
  </si>
  <si>
    <t>EA-IS-15</t>
  </si>
  <si>
    <r>
      <t xml:space="preserve">Suministro e instalación de </t>
    </r>
    <r>
      <rPr>
        <b/>
        <sz val="9"/>
        <rFont val="Arial"/>
        <family val="2"/>
      </rPr>
      <t>yee doble de reducción de PVC</t>
    </r>
    <r>
      <rPr>
        <sz val="9"/>
        <rFont val="Arial"/>
        <family val="2"/>
      </rPr>
      <t xml:space="preserve"> Anger de </t>
    </r>
    <r>
      <rPr>
        <b/>
        <sz val="9"/>
        <rFont val="Arial"/>
        <family val="2"/>
      </rPr>
      <t>50 x 100 x 50mm.</t>
    </r>
    <r>
      <rPr>
        <sz val="9"/>
        <rFont val="Arial"/>
        <family val="2"/>
      </rPr>
      <t xml:space="preserve"> marca. Plásticos Rex, incluye: acarreo y herramientas.</t>
    </r>
  </si>
  <si>
    <t>EA-IS-16</t>
  </si>
  <si>
    <t>EA-IS-17</t>
  </si>
  <si>
    <r>
      <t xml:space="preserve">Suministro y </t>
    </r>
    <r>
      <rPr>
        <b/>
        <sz val="9"/>
        <rFont val="Arial"/>
        <family val="2"/>
      </rPr>
      <t>colocación de coladera para pretil con regilla removible salida lateral, mca. Con rosca para tubo de 4", mod CH-4954</t>
    </r>
    <r>
      <rPr>
        <sz val="9"/>
        <rFont val="Arial"/>
        <family val="2"/>
      </rPr>
      <t xml:space="preserve"> Incluye: instalación, pruebas, mano de obra, equipo, herramienta y todo lo necesario para su correcto funcionamiento.</t>
    </r>
  </si>
  <si>
    <t>EA-IS-18</t>
  </si>
  <si>
    <r>
      <t xml:space="preserve">Suministro e instalación de </t>
    </r>
    <r>
      <rPr>
        <b/>
        <sz val="9"/>
        <rFont val="Arial"/>
        <family val="2"/>
      </rPr>
      <t>remate de ventilación</t>
    </r>
    <r>
      <rPr>
        <sz val="9"/>
        <rFont val="Arial"/>
        <family val="2"/>
      </rPr>
      <t xml:space="preserve"> de tubo de</t>
    </r>
    <r>
      <rPr>
        <b/>
        <sz val="9"/>
        <rFont val="Arial"/>
        <family val="2"/>
      </rPr>
      <t xml:space="preserve"> 50mm.</t>
    </r>
    <r>
      <rPr>
        <sz val="9"/>
        <rFont val="Arial"/>
        <family val="2"/>
      </rPr>
      <t xml:space="preserve"> Incluye acarreo y herramientas.</t>
    </r>
  </si>
  <si>
    <t>EXTERIORES 
INSTALACION HIDRAULICA 
EN ZONA DE COBRO</t>
  </si>
  <si>
    <t>ZC-EX-IH-01</t>
  </si>
  <si>
    <r>
      <t>Suministro e instalación de</t>
    </r>
    <r>
      <rPr>
        <b/>
        <sz val="9"/>
        <rFont val="Arial"/>
        <family val="2"/>
      </rPr>
      <t xml:space="preserve"> tubo de cobre rigido tipo m  de 13mm.</t>
    </r>
    <r>
      <rPr>
        <sz val="9"/>
        <rFont val="Arial"/>
        <family val="2"/>
      </rPr>
      <t xml:space="preserve"> Incluye acarreos, herramientas y materiales menores.</t>
    </r>
  </si>
  <si>
    <t>ZC-EX-IH-02</t>
  </si>
  <si>
    <r>
      <t xml:space="preserve">Suministro e instalación de </t>
    </r>
    <r>
      <rPr>
        <b/>
        <sz val="9"/>
        <rFont val="Arial"/>
        <family val="2"/>
      </rPr>
      <t>tubo de cobre rigido tipo m  de 19mm.</t>
    </r>
    <r>
      <rPr>
        <sz val="9"/>
        <rFont val="Arial"/>
        <family val="2"/>
      </rPr>
      <t xml:space="preserve"> Incluye acarreos, herramientas y materiales menores.</t>
    </r>
  </si>
  <si>
    <t>ZC-EX-IH-03</t>
  </si>
  <si>
    <r>
      <t xml:space="preserve">Suministro e instalación de </t>
    </r>
    <r>
      <rPr>
        <b/>
        <sz val="9"/>
        <rFont val="Arial"/>
        <family val="2"/>
      </rPr>
      <t>tubo de cobre rigido tipo m  de 25mm.</t>
    </r>
    <r>
      <rPr>
        <sz val="9"/>
        <rFont val="Arial"/>
        <family val="2"/>
      </rPr>
      <t xml:space="preserve"> Incluye acarreos, herramientas y materiales menores.</t>
    </r>
  </si>
  <si>
    <t>ZC-EX-IH-04</t>
  </si>
  <si>
    <r>
      <t xml:space="preserve">Suministro e instalación de </t>
    </r>
    <r>
      <rPr>
        <b/>
        <sz val="9"/>
        <rFont val="Arial"/>
        <family val="2"/>
      </rPr>
      <t>tubo de cobre rigido tipo m  de 32mm.</t>
    </r>
    <r>
      <rPr>
        <sz val="9"/>
        <rFont val="Arial"/>
        <family val="2"/>
      </rPr>
      <t xml:space="preserve"> Incluye acarreos, herramientas y materiales menores.</t>
    </r>
  </si>
  <si>
    <t>ZC-EX-IH-05</t>
  </si>
  <si>
    <t>ZC-EX-IH-06</t>
  </si>
  <si>
    <r>
      <t xml:space="preserve">Suministro e instalación de </t>
    </r>
    <r>
      <rPr>
        <b/>
        <sz val="9"/>
        <rFont val="Arial"/>
        <family val="2"/>
      </rPr>
      <t>codo de 90 de cobre de 13mm.</t>
    </r>
    <r>
      <rPr>
        <sz val="9"/>
        <rFont val="Arial"/>
        <family val="2"/>
      </rPr>
      <t xml:space="preserve"> marca Urrea fig. 707-90. Incluye acarreos, herramientas y materiales menores.</t>
    </r>
  </si>
  <si>
    <t>ZC-EX-IH-07</t>
  </si>
  <si>
    <r>
      <t xml:space="preserve">Suministro e instalación de </t>
    </r>
    <r>
      <rPr>
        <b/>
        <sz val="9"/>
        <rFont val="Arial"/>
        <family val="2"/>
      </rPr>
      <t>reducción bushing de 19X13mm</t>
    </r>
    <r>
      <rPr>
        <sz val="9"/>
        <rFont val="Arial"/>
        <family val="2"/>
      </rPr>
      <t>.Incluye acarreos, herramientas y materiales menores.</t>
    </r>
  </si>
  <si>
    <t>ZC-EX-IH-08</t>
  </si>
  <si>
    <r>
      <t xml:space="preserve">Suministro e instalación de </t>
    </r>
    <r>
      <rPr>
        <b/>
        <sz val="9"/>
        <rFont val="Arial"/>
        <family val="2"/>
      </rPr>
      <t>reducción bushing de 25X13mm</t>
    </r>
    <r>
      <rPr>
        <sz val="9"/>
        <rFont val="Arial"/>
        <family val="2"/>
      </rPr>
      <t>.Incluye acarreos, herramientas y materiales menores.</t>
    </r>
  </si>
  <si>
    <t>ZC-EX-IH-09</t>
  </si>
  <si>
    <r>
      <t xml:space="preserve">Suministro e instalación de </t>
    </r>
    <r>
      <rPr>
        <b/>
        <sz val="9"/>
        <rFont val="Arial"/>
        <family val="2"/>
      </rPr>
      <t>reducción bushing de 32X13mm</t>
    </r>
    <r>
      <rPr>
        <sz val="9"/>
        <rFont val="Arial"/>
        <family val="2"/>
      </rPr>
      <t>.Incluye acarreos, herramientas y materiales menores.</t>
    </r>
  </si>
  <si>
    <t>ZC-EX-IH-10</t>
  </si>
  <si>
    <r>
      <t xml:space="preserve">Suministro e instalación de </t>
    </r>
    <r>
      <rPr>
        <b/>
        <sz val="9"/>
        <rFont val="Arial"/>
        <family val="2"/>
      </rPr>
      <t>tee de cobre reducida de 19X19X13mm.</t>
    </r>
    <r>
      <rPr>
        <sz val="9"/>
        <rFont val="Arial"/>
        <family val="2"/>
      </rPr>
      <t xml:space="preserve"> marca Urrea Fig. 711-R. Incluye acarreo y herramientas.</t>
    </r>
  </si>
  <si>
    <t>ZC-EX-IH-11</t>
  </si>
  <si>
    <r>
      <t>Suministro e instalación de</t>
    </r>
    <r>
      <rPr>
        <b/>
        <sz val="9"/>
        <rFont val="Arial"/>
        <family val="2"/>
      </rPr>
      <t xml:space="preserve"> tee de cobre reducida de 25X13X19mm.</t>
    </r>
    <r>
      <rPr>
        <sz val="9"/>
        <rFont val="Arial"/>
        <family val="2"/>
      </rPr>
      <t xml:space="preserve"> marca Urrea Fig. 711-R. Incluye acarreo y herramientas.</t>
    </r>
  </si>
  <si>
    <t>ZC-EX-IH-12</t>
  </si>
  <si>
    <r>
      <t xml:space="preserve">Suministro e instalación de </t>
    </r>
    <r>
      <rPr>
        <b/>
        <sz val="9"/>
        <rFont val="Arial"/>
        <family val="2"/>
      </rPr>
      <t>tee de cobre reducida de 25X13X25mm.</t>
    </r>
    <r>
      <rPr>
        <sz val="9"/>
        <rFont val="Arial"/>
        <family val="2"/>
      </rPr>
      <t xml:space="preserve"> marca Urrea Fig. 711-R. Incluye acarreo y herramientas.</t>
    </r>
  </si>
  <si>
    <t>ZC-EX-IH-13</t>
  </si>
  <si>
    <r>
      <t xml:space="preserve">Suministro e instalación de </t>
    </r>
    <r>
      <rPr>
        <b/>
        <sz val="9"/>
        <rFont val="Arial"/>
        <family val="2"/>
      </rPr>
      <t>tee de cobre reducida de 32X13X25mm.</t>
    </r>
    <r>
      <rPr>
        <sz val="9"/>
        <rFont val="Arial"/>
        <family val="2"/>
      </rPr>
      <t xml:space="preserve"> marca Urrea Fig. 711-R. Incluye acarreo y herramientas.</t>
    </r>
  </si>
  <si>
    <t>ZC-EX-IH-14</t>
  </si>
  <si>
    <r>
      <t xml:space="preserve">Suministro e instalación de </t>
    </r>
    <r>
      <rPr>
        <b/>
        <sz val="9"/>
        <rFont val="Arial"/>
        <family val="2"/>
      </rPr>
      <t>tee de cobre reducida de 32X13X32mm.</t>
    </r>
    <r>
      <rPr>
        <sz val="9"/>
        <rFont val="Arial"/>
        <family val="2"/>
      </rPr>
      <t xml:space="preserve"> marca Urrea Fig. 711-R. Incluye acarreo y herramientas.</t>
    </r>
  </si>
  <si>
    <t>ZC-EX-IH-15</t>
  </si>
  <si>
    <r>
      <t xml:space="preserve">Suministro e instalación de </t>
    </r>
    <r>
      <rPr>
        <b/>
        <sz val="9"/>
        <rFont val="Arial"/>
        <family val="2"/>
      </rPr>
      <t>cople rigido de cobre de 19mm.</t>
    </r>
    <r>
      <rPr>
        <sz val="9"/>
        <rFont val="Arial"/>
        <family val="2"/>
      </rPr>
      <t xml:space="preserve"> marca Urrea fig. 701. Incluye acarreos, herramientas y materiales menores.</t>
    </r>
  </si>
  <si>
    <t>ZC-EX-IH-16</t>
  </si>
  <si>
    <r>
      <t xml:space="preserve">Suministro e instalación de </t>
    </r>
    <r>
      <rPr>
        <b/>
        <sz val="9"/>
        <rFont val="Arial"/>
        <family val="2"/>
      </rPr>
      <t>cople rigido de cobre de 25mm.</t>
    </r>
    <r>
      <rPr>
        <sz val="9"/>
        <rFont val="Arial"/>
        <family val="2"/>
      </rPr>
      <t xml:space="preserve"> marca Urrea fig. 701. Incluye acarreos, herramientas y materiales menores.</t>
    </r>
  </si>
  <si>
    <t>ZC-EX-IH-17</t>
  </si>
  <si>
    <r>
      <t xml:space="preserve">Suministro e instalación de </t>
    </r>
    <r>
      <rPr>
        <b/>
        <sz val="9"/>
        <rFont val="Arial"/>
        <family val="2"/>
      </rPr>
      <t>cople rigido de cobre de 32mm.</t>
    </r>
    <r>
      <rPr>
        <sz val="9"/>
        <rFont val="Arial"/>
        <family val="2"/>
      </rPr>
      <t xml:space="preserve"> marca Urrea fig. 701. Incluye acarreos, herramientas y materiales menores.</t>
    </r>
  </si>
  <si>
    <t>ZC-EX-IH-18</t>
  </si>
  <si>
    <r>
      <t xml:space="preserve">Estudios de factibilidad y sondeos electricos verticales, asi como censos de pozos en la zona y recopilaciòn de los resultados   de </t>
    </r>
    <r>
      <rPr>
        <b/>
        <sz val="9"/>
        <rFont val="Arial"/>
        <family val="2"/>
      </rPr>
      <t xml:space="preserve">Geofisica para busqueda de pozo de agua </t>
    </r>
    <r>
      <rPr>
        <sz val="9"/>
        <rFont val="Arial"/>
        <family val="2"/>
      </rPr>
      <t xml:space="preserve"> para el destino que se va a emplear.</t>
    </r>
  </si>
  <si>
    <t>LOTE</t>
  </si>
  <si>
    <t>ZC-EX-IH-19</t>
  </si>
  <si>
    <r>
      <t>Excavación de pozo para verificar gastos a profundidades reales y ver calidad del agua, suministro e instalacion de Bomba para pozo</t>
    </r>
    <r>
      <rPr>
        <sz val="9"/>
        <rFont val="Arial"/>
        <family val="2"/>
      </rPr>
      <t xml:space="preserve"> de agua incluye tuberias y sistema para conducir agua a cisterna para un recorrido minimo de 30 mts con un diámetro de 1".</t>
    </r>
  </si>
  <si>
    <t>ZC-EX-IH-20</t>
  </si>
  <si>
    <t>Tramites y permisos ante autoridades correspondientes  para pozo de agua.</t>
  </si>
  <si>
    <t>CONJ-EX-IS-01</t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</si>
  <si>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150mm.</t>
    </r>
    <r>
      <rPr>
        <sz val="9"/>
        <rFont val="Arial"/>
        <family val="2"/>
      </rPr>
      <t xml:space="preserve"> marca Plásticos Rex. Incluye excavación, acarreos, nivelación, pruebas, rellenos y retiro de materiales producto de la instalación.
</t>
    </r>
  </si>
  <si>
    <t>CONJ-EX-IS-02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</si>
  <si>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200mm.</t>
    </r>
    <r>
      <rPr>
        <sz val="9"/>
        <rFont val="Arial"/>
        <family val="2"/>
      </rPr>
      <t xml:space="preserve"> marca Plásticos Rex. Incluye excavación, acarreos, nivelación, pruebas, rellenos y retiro de materiales producto de la instalación.
</t>
    </r>
  </si>
  <si>
    <t>CONJ-EX-IS-03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</si>
  <si>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250mm.</t>
    </r>
    <r>
      <rPr>
        <sz val="9"/>
        <rFont val="Arial"/>
        <family val="2"/>
      </rPr>
      <t xml:space="preserve"> marca Plásticos Rex. Incluye excavación, acarreos, nivelación, pruebas, rellenos y retiro de materiales producto de la instalación.
</t>
    </r>
  </si>
  <si>
    <t>CONJ-EX-IS-04</t>
  </si>
  <si>
    <r>
      <t xml:space="preserve">Suministro e instalacion de </t>
    </r>
    <r>
      <rPr>
        <b/>
        <sz val="9"/>
        <rFont val="Arial"/>
        <family val="2"/>
      </rPr>
      <t>cople de PVC hidraulico de 150mm</t>
    </r>
    <r>
      <rPr>
        <sz val="9"/>
        <rFont val="Arial"/>
        <family val="2"/>
      </rPr>
      <t>. RD26 anger duralon. Incluye acarreos, herramientas y materiales menores.</t>
    </r>
  </si>
  <si>
    <t>CONJ-EX-IS-05</t>
  </si>
  <si>
    <r>
      <t xml:space="preserve">Suministro e instalacion de </t>
    </r>
    <r>
      <rPr>
        <b/>
        <sz val="9"/>
        <rFont val="Arial"/>
        <family val="2"/>
      </rPr>
      <t>cople de PVC hidraulico de 200mm</t>
    </r>
    <r>
      <rPr>
        <sz val="9"/>
        <rFont val="Arial"/>
        <family val="2"/>
      </rPr>
      <t>. RD26 anger duralon. Incluye acarreos, herramientas y materiales menores.</t>
    </r>
  </si>
  <si>
    <t>CONJ-EX-IS-06</t>
  </si>
  <si>
    <r>
      <t xml:space="preserve">Suministro e instalacion de </t>
    </r>
    <r>
      <rPr>
        <b/>
        <sz val="9"/>
        <rFont val="Arial"/>
        <family val="2"/>
      </rPr>
      <t>cople de PVC hidraulico de 250mm</t>
    </r>
    <r>
      <rPr>
        <sz val="9"/>
        <rFont val="Arial"/>
        <family val="2"/>
      </rPr>
      <t>. RD26 anger duralon. Incluye acarreos, herramientas y materiales menores.</t>
    </r>
  </si>
  <si>
    <t>CONJ-EX-IS-07</t>
  </si>
  <si>
    <r>
      <rPr>
        <b/>
        <sz val="9"/>
        <rFont val="Arial"/>
        <family val="2"/>
      </rPr>
      <t>Coladera de cúpula en azotea modelo 444</t>
    </r>
    <r>
      <rPr>
        <sz val="9"/>
        <rFont val="Arial"/>
        <family val="2"/>
      </rPr>
      <t xml:space="preserve"> de la marca Helvex, para tubo de 100mm., incluye: suministro, e instalación, mano de obra, equipo y herramienta.</t>
    </r>
  </si>
  <si>
    <t>CONJ-EX-IS-08</t>
  </si>
  <si>
    <r>
      <t xml:space="preserve">Suministro e instalación de </t>
    </r>
    <r>
      <rPr>
        <b/>
        <sz val="9"/>
        <rFont val="Arial"/>
        <family val="2"/>
      </rPr>
      <t>reducción de campana de PVC de 200 X 150mm.</t>
    </r>
    <r>
      <rPr>
        <sz val="9"/>
        <rFont val="Arial"/>
        <family val="2"/>
      </rPr>
      <t xml:space="preserve"> Marca Plásticos Rex. Incluye acarreos y herramientas.</t>
    </r>
  </si>
  <si>
    <t>CONJ-EX-IS-09</t>
  </si>
  <si>
    <r>
      <t xml:space="preserve">Suministro e instalación de </t>
    </r>
    <r>
      <rPr>
        <b/>
        <sz val="9"/>
        <rFont val="Arial"/>
        <family val="2"/>
      </rPr>
      <t>reducción de campana de PVC de 250 X 150mm.</t>
    </r>
    <r>
      <rPr>
        <sz val="9"/>
        <rFont val="Arial"/>
        <family val="2"/>
      </rPr>
      <t xml:space="preserve"> Marca Plásticos Rex. Incluye acarreos y herramientas.</t>
    </r>
  </si>
  <si>
    <t>CONJ-EX-IS-10</t>
  </si>
  <si>
    <r>
      <t xml:space="preserve">Suministro e instalación de </t>
    </r>
    <r>
      <rPr>
        <b/>
        <sz val="9"/>
        <rFont val="Arial"/>
        <family val="2"/>
      </rPr>
      <t>tee pareja de PVC Anger de 150mm.</t>
    </r>
    <r>
      <rPr>
        <sz val="9"/>
        <rFont val="Arial"/>
        <family val="2"/>
      </rPr>
      <t xml:space="preserve"> marca Plásticos Rex. Incluye acarreo y herramientas.</t>
    </r>
  </si>
  <si>
    <t>INSTALACION PARA CUARTO DE 
EQUIPO HIDRONEUMATICO</t>
  </si>
  <si>
    <t>CTO-HIDR-01</t>
  </si>
  <si>
    <r>
      <t xml:space="preserve">Suministro e instalación de </t>
    </r>
    <r>
      <rPr>
        <b/>
        <sz val="9"/>
        <rFont val="Arial"/>
        <family val="2"/>
      </rPr>
      <t>Hidroneumático Duplex</t>
    </r>
    <r>
      <rPr>
        <sz val="9"/>
        <rFont val="Arial"/>
        <family val="2"/>
      </rPr>
      <t>: Tanque cilindrico vertical con membrana integrada, marca. "Water- Pro mod. WP-62 con capacidad de 235 lts.precargado a 100 PIS. maxima con válvula de alivio.  Incluye acarreos, herramientas y materiales menores.</t>
    </r>
  </si>
  <si>
    <t>CTO-HIDR-02</t>
  </si>
  <si>
    <r>
      <t xml:space="preserve">Suministro e instalacion de   </t>
    </r>
    <r>
      <rPr>
        <b/>
        <sz val="9"/>
        <rFont val="Arial"/>
        <family val="2"/>
      </rPr>
      <t>bomba-centrifuga</t>
    </r>
    <r>
      <rPr>
        <sz val="9"/>
        <rFont val="Arial"/>
        <family val="2"/>
      </rPr>
      <t xml:space="preserve">  con succión axial mod. 1-1/4 X 6-1/4 con impulsor de 5.5" marca. "Fyla" acoplada a motor electrico de 5 H.P. a 3500 r.p.m. 60 Hz. 230-460v. con control de flujo por interruptores y manómetros de bourdon, tablero de control de bombas con interruptor alternador y simultaneador. Incluye acarreos, herramientas y materiales menores.</t>
    </r>
  </si>
  <si>
    <t>CTO-HIDR-03</t>
  </si>
  <si>
    <r>
      <t xml:space="preserve">Suministro e instalación de </t>
    </r>
    <r>
      <rPr>
        <b/>
        <sz val="9"/>
        <rFont val="Arial"/>
        <family val="2"/>
      </rPr>
      <t>TUBO DE COBRE RIGIDO TIPO M de 19mm</t>
    </r>
    <r>
      <rPr>
        <sz val="9"/>
        <rFont val="Arial"/>
        <family val="2"/>
      </rPr>
      <t>. Incluye acarreos, herramientas y materiales menores.</t>
    </r>
  </si>
  <si>
    <t>CTO-HIDR-04</t>
  </si>
  <si>
    <r>
      <t xml:space="preserve">Suministro e instalación de </t>
    </r>
    <r>
      <rPr>
        <b/>
        <sz val="9"/>
        <rFont val="Arial"/>
        <family val="2"/>
      </rPr>
      <t>TUBO DE COBRE RIGIDO TIPO M de 38mm</t>
    </r>
    <r>
      <rPr>
        <sz val="9"/>
        <rFont val="Arial"/>
        <family val="2"/>
      </rPr>
      <t>. Incluye acarreos, herramientas y materiales menores.</t>
    </r>
  </si>
  <si>
    <t>CTO-HIDR-05</t>
  </si>
  <si>
    <r>
      <t xml:space="preserve">Suministro e instalación de </t>
    </r>
    <r>
      <rPr>
        <b/>
        <sz val="9"/>
        <rFont val="Arial"/>
        <family val="2"/>
      </rPr>
      <t>TUBO DE COBRE RIGIDO TIPO M de 50mm</t>
    </r>
    <r>
      <rPr>
        <sz val="9"/>
        <rFont val="Arial"/>
        <family val="2"/>
      </rPr>
      <t>. Incluye acarreos, herramientas y materiales menores.</t>
    </r>
  </si>
  <si>
    <t>CTO-HIDR-06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</si>
  <si>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75mm.</t>
    </r>
    <r>
      <rPr>
        <sz val="9"/>
        <rFont val="Arial"/>
        <family val="2"/>
      </rPr>
      <t xml:space="preserve"> marca Plásticos Rex. Incluye excavación, acarreos, nivelación, pruebas, rellenos y retiro de materiales producto de la instalación.
</t>
    </r>
  </si>
  <si>
    <t>CTO-HIDR-07</t>
  </si>
  <si>
    <r>
      <t xml:space="preserve">Suministro e instalación de </t>
    </r>
    <r>
      <rPr>
        <b/>
        <sz val="9"/>
        <rFont val="Arial"/>
        <family val="2"/>
      </rPr>
      <t>codo de 90 reforzado H.M. de 19mm.</t>
    </r>
    <r>
      <rPr>
        <sz val="9"/>
        <rFont val="Arial"/>
        <family val="2"/>
      </rPr>
      <t xml:space="preserve"> marca. Urrea fig. Incluye acarreos, herramientas y materiales menores.</t>
    </r>
  </si>
  <si>
    <t>CTO-HIDR-08</t>
  </si>
  <si>
    <r>
      <t xml:space="preserve">Suministro e instalación de </t>
    </r>
    <r>
      <rPr>
        <b/>
        <sz val="9"/>
        <rFont val="Arial"/>
        <family val="2"/>
      </rPr>
      <t>codo de 90 reforzado H.M. de 50mm.</t>
    </r>
    <r>
      <rPr>
        <sz val="9"/>
        <rFont val="Arial"/>
        <family val="2"/>
      </rPr>
      <t xml:space="preserve"> marca Urrea fig. Incluye acarreos, herramientas y materiales menores.</t>
    </r>
  </si>
  <si>
    <t>CTO-HIDR-09</t>
  </si>
  <si>
    <r>
      <t xml:space="preserve">Suministro e instalación de </t>
    </r>
    <r>
      <rPr>
        <b/>
        <sz val="9"/>
        <rFont val="Arial"/>
        <family val="2"/>
      </rPr>
      <t>codo de 45 de PVC</t>
    </r>
    <r>
      <rPr>
        <sz val="9"/>
        <rFont val="Arial"/>
        <family val="2"/>
      </rPr>
      <t xml:space="preserve"> Anger marca. Plásticos Rex de</t>
    </r>
    <r>
      <rPr>
        <b/>
        <sz val="9"/>
        <rFont val="Arial"/>
        <family val="2"/>
      </rPr>
      <t xml:space="preserve"> 75mm</t>
    </r>
    <r>
      <rPr>
        <sz val="9"/>
        <rFont val="Arial"/>
        <family val="2"/>
      </rPr>
      <t>. Incluye acarreos, herramientas, suministro e instalación.</t>
    </r>
  </si>
  <si>
    <t>CTO-HIDR-10</t>
  </si>
  <si>
    <r>
      <t xml:space="preserve">Suministro e instalación de  </t>
    </r>
    <r>
      <rPr>
        <b/>
        <sz val="9"/>
        <rFont val="Arial"/>
        <family val="2"/>
      </rPr>
      <t>tee reforzada de  38mm.</t>
    </r>
    <r>
      <rPr>
        <sz val="9"/>
        <rFont val="Arial"/>
        <family val="2"/>
      </rPr>
      <t xml:space="preserve"> marca Urrea fig H-711. Incluye acarreos, herramientas y materiales menores.</t>
    </r>
  </si>
  <si>
    <t>CTO-HIDR-11</t>
  </si>
  <si>
    <r>
      <t xml:space="preserve">Suministro e instalación de  </t>
    </r>
    <r>
      <rPr>
        <b/>
        <sz val="9"/>
        <rFont val="Arial"/>
        <family val="2"/>
      </rPr>
      <t>tee reforzada reducida de 50X50X19mm.</t>
    </r>
    <r>
      <rPr>
        <sz val="9"/>
        <rFont val="Arial"/>
        <family val="2"/>
      </rPr>
      <t xml:space="preserve"> marca Urrea fig H-711. Incluye acarreos, herramientas y materiales menores.</t>
    </r>
  </si>
  <si>
    <t>CTO-HIDR-12</t>
  </si>
  <si>
    <r>
      <t xml:space="preserve">Suministro e instalación de </t>
    </r>
    <r>
      <rPr>
        <b/>
        <sz val="9"/>
        <rFont val="Arial"/>
        <family val="2"/>
      </rPr>
      <t>tee reforzada reducidade 50X50X38mm.</t>
    </r>
    <r>
      <rPr>
        <sz val="9"/>
        <rFont val="Arial"/>
        <family val="2"/>
      </rPr>
      <t xml:space="preserve"> marca Urrea fig H-711. Incluye acarreos, herramientas y materiales menores.</t>
    </r>
  </si>
  <si>
    <t>CTO-HIDR-13</t>
  </si>
  <si>
    <r>
      <t xml:space="preserve">Suministro e instalación de </t>
    </r>
    <r>
      <rPr>
        <b/>
        <sz val="9"/>
        <rFont val="Arial"/>
        <family val="2"/>
      </rPr>
      <t xml:space="preserve">tuerca unión  de 19mm. </t>
    </r>
    <r>
      <rPr>
        <sz val="9"/>
        <rFont val="Arial"/>
        <family val="2"/>
      </rPr>
      <t>marca Urrea fig H-733. Incluye acarreos, herramientas y materiales menores.</t>
    </r>
  </si>
  <si>
    <t>CTO-HIDR-14</t>
  </si>
  <si>
    <r>
      <t>Suministro e instalación de</t>
    </r>
    <r>
      <rPr>
        <b/>
        <sz val="9"/>
        <rFont val="Arial"/>
        <family val="2"/>
      </rPr>
      <t xml:space="preserve"> tuerca unión  de 38mm.</t>
    </r>
    <r>
      <rPr>
        <sz val="9"/>
        <rFont val="Arial"/>
        <family val="2"/>
      </rPr>
      <t xml:space="preserve"> marca Urrea fig H-733. Incluye acarreos, herramientas y materiales menores.</t>
    </r>
  </si>
  <si>
    <t>CTO-HIDR-15</t>
  </si>
  <si>
    <r>
      <t xml:space="preserve">Suministro e instalación de </t>
    </r>
    <r>
      <rPr>
        <b/>
        <sz val="9"/>
        <rFont val="Arial"/>
        <family val="2"/>
      </rPr>
      <t>tuerca unión  de 50mm.</t>
    </r>
    <r>
      <rPr>
        <sz val="9"/>
        <rFont val="Arial"/>
        <family val="2"/>
      </rPr>
      <t xml:space="preserve"> marca Urrea fig H-733. Incluye acarreos, herramientas y materiales menores.</t>
    </r>
  </si>
  <si>
    <t>CTO-HIDR-16</t>
  </si>
  <si>
    <r>
      <t xml:space="preserve">Suministro e instalación de </t>
    </r>
    <r>
      <rPr>
        <b/>
        <sz val="9"/>
        <rFont val="Arial"/>
        <family val="2"/>
      </rPr>
      <t xml:space="preserve">válvula compuerta roscada de 38mm. </t>
    </r>
    <r>
      <rPr>
        <sz val="9"/>
        <rFont val="Arial"/>
        <family val="2"/>
      </rPr>
      <t>Incluye acarreos, herramientas y materiales menores.</t>
    </r>
  </si>
  <si>
    <t>CTO-HIDR-17</t>
  </si>
  <si>
    <r>
      <t xml:space="preserve">Suministro e instalación de </t>
    </r>
    <r>
      <rPr>
        <b/>
        <sz val="9"/>
        <rFont val="Arial"/>
        <family val="2"/>
      </rPr>
      <t xml:space="preserve"> válvula compuerta roscada de 19mm.</t>
    </r>
    <r>
      <rPr>
        <sz val="9"/>
        <rFont val="Arial"/>
        <family val="2"/>
      </rPr>
      <t xml:space="preserve"> Incluye acarreos, herramientas y materiales menores.</t>
    </r>
  </si>
  <si>
    <t>CTO-HIDR-18</t>
  </si>
  <si>
    <r>
      <t xml:space="preserve">Suministro e instalación de </t>
    </r>
    <r>
      <rPr>
        <b/>
        <sz val="9"/>
        <rFont val="Arial"/>
        <family val="2"/>
      </rPr>
      <t xml:space="preserve"> válvula compuerta roscada de 50mm</t>
    </r>
    <r>
      <rPr>
        <sz val="9"/>
        <rFont val="Arial"/>
        <family val="2"/>
      </rPr>
      <t>. Incluye acarreos, herramientas y materiales menores.</t>
    </r>
  </si>
  <si>
    <t>CTO-HIDR-19</t>
  </si>
  <si>
    <r>
      <t>Suministro e instalación de</t>
    </r>
    <r>
      <rPr>
        <b/>
        <sz val="9"/>
        <rFont val="Arial"/>
        <family val="2"/>
      </rPr>
      <t xml:space="preserve"> válvula check columpio de 38mm.</t>
    </r>
    <r>
      <rPr>
        <sz val="9"/>
        <rFont val="Arial"/>
        <family val="2"/>
      </rPr>
      <t xml:space="preserve"> marca Urrea 85-T 125LBS. Incluye acarreos, herramientas y materiales menores.</t>
    </r>
  </si>
  <si>
    <t>CTO-HIDR-20</t>
  </si>
  <si>
    <r>
      <t>Suministro e instalación de</t>
    </r>
    <r>
      <rPr>
        <b/>
        <sz val="9"/>
        <rFont val="Arial"/>
        <family val="2"/>
      </rPr>
      <t xml:space="preserve"> check pichancha de 50mm. </t>
    </r>
    <r>
      <rPr>
        <sz val="9"/>
        <rFont val="Arial"/>
        <family val="2"/>
      </rPr>
      <t>Incluye acarreos, herramientas y materiales menores.</t>
    </r>
  </si>
  <si>
    <t>CTO-HIDR-21</t>
  </si>
  <si>
    <r>
      <t xml:space="preserve">Suministro e instalación de </t>
    </r>
    <r>
      <rPr>
        <b/>
        <sz val="9"/>
        <rFont val="Arial"/>
        <family val="2"/>
      </rPr>
      <t>tapón hembra de 38mm.</t>
    </r>
    <r>
      <rPr>
        <sz val="9"/>
        <rFont val="Arial"/>
        <family val="2"/>
      </rPr>
      <t xml:space="preserve"> marca Urrea fig H-716. Incluye acarreos, herramientas y materiales menores.</t>
    </r>
  </si>
  <si>
    <t>CTO-HIDR-22</t>
  </si>
  <si>
    <t>CTO-HIDR-23</t>
  </si>
  <si>
    <r>
      <t xml:space="preserve">Suministro e instalación de </t>
    </r>
    <r>
      <rPr>
        <b/>
        <sz val="9"/>
        <rFont val="Arial"/>
        <family val="2"/>
      </rPr>
      <t xml:space="preserve">reducción de PVC </t>
    </r>
    <r>
      <rPr>
        <sz val="9"/>
        <rFont val="Arial"/>
        <family val="2"/>
      </rPr>
      <t xml:space="preserve">Anger de </t>
    </r>
    <r>
      <rPr>
        <b/>
        <sz val="9"/>
        <rFont val="Arial"/>
        <family val="2"/>
      </rPr>
      <t>100 x 75mm.</t>
    </r>
    <r>
      <rPr>
        <sz val="9"/>
        <rFont val="Arial"/>
        <family val="2"/>
      </rPr>
      <t xml:space="preserve"> marca. Plásticos Rex, incluye acarreo y herramientas.</t>
    </r>
  </si>
  <si>
    <t>CTO-HIDR-24</t>
  </si>
  <si>
    <r>
      <t xml:space="preserve">Suministro e instalación de  </t>
    </r>
    <r>
      <rPr>
        <b/>
        <sz val="9"/>
        <rFont val="Arial"/>
        <family val="2"/>
      </rPr>
      <t>remate de ventilación para cisterna de 50mm</t>
    </r>
    <r>
      <rPr>
        <sz val="9"/>
        <rFont val="Arial"/>
        <family val="2"/>
      </rPr>
      <t>. Incluye acarreo y herramientas</t>
    </r>
  </si>
  <si>
    <t>CUARTO DE CLORACIÓN</t>
  </si>
  <si>
    <t>CTO-CL-01</t>
  </si>
  <si>
    <r>
      <rPr>
        <b/>
        <sz val="9"/>
        <rFont val="Arial"/>
        <family val="2"/>
      </rPr>
      <t xml:space="preserve">Trazo y nivelación con equipo topográfico, </t>
    </r>
    <r>
      <rPr>
        <sz val="9"/>
        <rFont val="Arial"/>
        <family val="2"/>
      </rPr>
      <t>estableciendo ejes de referencia y bancos de nivel, incluye: materiales, cuadrilla de topografía, equipo y herramienta.</t>
    </r>
  </si>
  <si>
    <t>M2</t>
  </si>
  <si>
    <t>CTO-CL-02</t>
  </si>
  <si>
    <r>
      <rPr>
        <b/>
        <sz val="9"/>
        <rFont val="Arial"/>
        <family val="2"/>
      </rPr>
      <t>Losa de desplante de concreto armado, con v.#3 @ 15 espesor de 10cm</t>
    </r>
    <r>
      <rPr>
        <sz val="9"/>
        <rFont val="Arial"/>
        <family val="2"/>
      </rPr>
      <t>. con concreto F'c= 250 Kg/cm2, incluye: armado, cimbra, descimbra, colado, curado, herramienta y todo lo necesario para su correcta ejecución.</t>
    </r>
  </si>
  <si>
    <t>CTO-CL-03</t>
  </si>
  <si>
    <r>
      <rPr>
        <b/>
        <sz val="9"/>
        <rFont val="Arial"/>
        <family val="2"/>
      </rPr>
      <t>Muro de 12 cm. de espesor de block de concreto de 12 x 20 x 40 cm.</t>
    </r>
    <r>
      <rPr>
        <sz val="9"/>
        <rFont val="Arial"/>
        <family val="2"/>
      </rPr>
      <t xml:space="preserve"> asentado con mezcla de cemento arena 1:5, acabado común, a plomo e hilo, con castillos ahogados a cada 0.8 m. y dos varillas Tec-60 de 5/32" de alta resistencia a cada 3 hiladas, incluye: suministro de materiales, acarreos, mano de obra, equipo, herramienta y todo lo necesario para su correcta ejecución.</t>
    </r>
  </si>
  <si>
    <t>CTO-CL-04</t>
  </si>
  <si>
    <r>
      <rPr>
        <b/>
        <sz val="9"/>
        <rFont val="Arial"/>
        <family val="2"/>
      </rPr>
      <t xml:space="preserve">Losa tapa de concreto armado, espesor de 10cm. </t>
    </r>
    <r>
      <rPr>
        <sz val="9"/>
        <rFont val="Arial"/>
        <family val="2"/>
      </rPr>
      <t>con armado de v#3@20cm. en ambos sentidos colada con concreto F'c= 250 Kg/cm2, incluye: armado, cimbra, descimbra, colado, curado, herramienta y todo lo necesario para su correcta ejecución.</t>
    </r>
  </si>
  <si>
    <t>CTO-CL-05</t>
  </si>
  <si>
    <r>
      <rPr>
        <b/>
        <sz val="9"/>
        <color indexed="64"/>
        <rFont val="Arial"/>
        <family val="2"/>
      </rPr>
      <t xml:space="preserve">Aplanado en interior y exterior de cuarto de cloración, </t>
    </r>
    <r>
      <rPr>
        <sz val="9"/>
        <color indexed="64"/>
        <rFont val="Arial"/>
        <family val="2"/>
      </rPr>
      <t>acabado caracoleado fino con mortero-cemento-arena 1:4 dejando la superficie perfectamente nivelada y perfilada con sellador 5x1 y espesor promedio de 1.5cm., acabado final en pintura vinilica. incluye: mano de obra, andamios, herramientas, y todo lo necesario para su correcta ejecución</t>
    </r>
  </si>
  <si>
    <t>CTO-CL-06</t>
  </si>
  <si>
    <r>
      <t xml:space="preserve">Suministro y colocación de </t>
    </r>
    <r>
      <rPr>
        <b/>
        <sz val="9"/>
        <rFont val="Arial"/>
        <family val="2"/>
      </rPr>
      <t>puerta doble de fierro de 1.20m. de ancho por 1.50m. de altura , con marco y contramarco de tubular Prolamsa de 2" x 3" con rejilla Louver cal. 18, en dos hojas de 0.60m de ancho,</t>
    </r>
    <r>
      <rPr>
        <sz val="9"/>
        <rFont val="Arial"/>
        <family val="2"/>
      </rPr>
      <t xml:space="preserve"> incluye: pasador para candado, suministro de materiales, bisagras tubulares, cerradura de seguridad de barra, colocación, cortes, soldadura, aplicación de primario anticorrosivo y dos manos de pintura de esmalte color de la cancelería gris claro 126 S.M.A., limpieza, mano de obra, equipo, herramienta y todo lo necesario para su correcta colocación.</t>
    </r>
  </si>
  <si>
    <t>INSTALACION PARA 
CUARTO DE CLORACIÓN</t>
  </si>
  <si>
    <t>INS-CCL-01</t>
  </si>
  <si>
    <r>
      <t xml:space="preserve">Suministro e instalación de </t>
    </r>
    <r>
      <rPr>
        <b/>
        <sz val="9"/>
        <rFont val="Arial"/>
        <family val="2"/>
      </rPr>
      <t>Dosificador de Hipoclorito</t>
    </r>
    <r>
      <rPr>
        <sz val="9"/>
        <rFont val="Arial"/>
        <family val="2"/>
      </rPr>
      <t xml:space="preserve"> Mca. Chem-Tech, serie 100 y 150 Mod. 003 instalado sobre la tapa del recipiente. Incluye herramienta, mano de obra y todo lo necesario para su correcta instalación.</t>
    </r>
  </si>
  <si>
    <t>INS-CCL-02</t>
  </si>
  <si>
    <r>
      <t xml:space="preserve">Suministro e instalación de </t>
    </r>
    <r>
      <rPr>
        <b/>
        <sz val="9"/>
        <rFont val="Arial"/>
        <family val="2"/>
      </rPr>
      <t>recipiente de polietileno en alta densidad de 20 lts. 0.54 m. de diametro.</t>
    </r>
    <r>
      <rPr>
        <sz val="9"/>
        <rFont val="Arial"/>
        <family val="2"/>
      </rPr>
      <t xml:space="preserve"> Incluye herramienta, mano de obra y todo lo necesario para su correcta instalación.</t>
    </r>
  </si>
  <si>
    <t>INS-CCL-03</t>
  </si>
  <si>
    <r>
      <t xml:space="preserve">Suministro e instalación de </t>
    </r>
    <r>
      <rPr>
        <b/>
        <sz val="9"/>
        <rFont val="Arial"/>
        <family val="2"/>
      </rPr>
      <t>switch de control del hipoclorador.</t>
    </r>
    <r>
      <rPr>
        <sz val="9"/>
        <rFont val="Arial"/>
        <family val="2"/>
      </rPr>
      <t xml:space="preserve"> Incluye herramienta, mano de obra y todo lo necesario para su correcta instalación.</t>
    </r>
  </si>
  <si>
    <t>INS-CCL-04</t>
  </si>
  <si>
    <r>
      <rPr>
        <sz val="9"/>
        <rFont val="Arial"/>
        <family val="2"/>
      </rPr>
      <t>Suministro e instalación de</t>
    </r>
    <r>
      <rPr>
        <b/>
        <sz val="9"/>
        <rFont val="Arial"/>
        <family val="2"/>
      </rPr>
      <t xml:space="preserve"> remate de ventilación 50mm</t>
    </r>
    <r>
      <rPr>
        <sz val="9"/>
        <rFont val="Arial"/>
        <family val="2"/>
      </rPr>
      <t>. Incluye herramienta, mano de obra y todo lo necesario para su correcta instalación.</t>
    </r>
  </si>
  <si>
    <t>INSTALACION SANITARIA PARA 
EQUIPO DE TRATAMIENTO SANITARIOS VIGILANCIA</t>
  </si>
  <si>
    <t>ST-SV-01</t>
  </si>
  <si>
    <r>
      <t xml:space="preserve">Suministro e instalación de </t>
    </r>
    <r>
      <rPr>
        <b/>
        <sz val="9"/>
        <color indexed="64"/>
        <rFont val="Arial"/>
        <family val="2"/>
      </rPr>
      <t>tubo</t>
    </r>
    <r>
      <rPr>
        <b/>
        <sz val="9"/>
        <rFont val="Arial"/>
        <family val="2"/>
      </rPr>
      <t xml:space="preserve"> de PVC dura dren de 150mm.</t>
    </r>
    <r>
      <rPr>
        <sz val="9"/>
        <rFont val="Arial"/>
        <family val="2"/>
      </rPr>
      <t xml:space="preserve"> línea de alcantarillado. Incluye: excavación, acarreos, nivelación, pruebas, rellenos, retiro de materiales producto de la instalación y todo lo necesario para su correcta ejecución. </t>
    </r>
  </si>
  <si>
    <t>ST-SV-02</t>
  </si>
  <si>
    <r>
      <rPr>
        <b/>
        <sz val="9"/>
        <color indexed="64"/>
        <rFont val="Arial"/>
        <family val="2"/>
      </rPr>
      <t>Registro sanitario de 0.60x0.60m.</t>
    </r>
    <r>
      <rPr>
        <sz val="9"/>
        <color indexed="64"/>
        <rFont val="Arial"/>
        <family val="2"/>
      </rPr>
      <t xml:space="preserve"> </t>
    </r>
    <r>
      <rPr>
        <b/>
        <sz val="9"/>
        <color indexed="64"/>
        <rFont val="Arial"/>
        <family val="2"/>
      </rPr>
      <t>de medidas interiores y 0.90m. de profundidad, con rejillas móviles para retención de sólidos</t>
    </r>
    <r>
      <rPr>
        <sz val="9"/>
        <color indexed="64"/>
        <rFont val="Arial"/>
        <family val="2"/>
      </rPr>
      <t xml:space="preserve"> y muros a base de tabique rojo recocido de 12cm. de espesor, asentado con mezcla de cemento arena en proporción de 1:5, de 1cm. de espesor,  aplanado acabado pulido en interior, sobre firme de 0.10 cm. de espesor de concreto hecho en obra de F'c= 200 kg/cm2 con tapa de concreto de 0.08m. de espesor, con marco y contramarco de ángulo de acero de 3/16x2 pulgadas con dos manos de primer anticorrosivo y dos manos de pintura de esmalte color gris similar a estructura existente, sobre cadena de 0.15x0.15m. armada con 4 varillas #3 y estribos del No.2 a cada 20cm. con dren de 0.20x0.20cm. con grava de 3/4". Incluye: trazo, nivelación, excavación, todos los materiales necesarios, acarreos en carretilla a 10m., desperdicios, limpieza, mano de obra, equipo, herramienta y todo lo necesario para su correcta ejecución.</t>
    </r>
  </si>
  <si>
    <t>ST-SV-03</t>
  </si>
  <si>
    <r>
      <t xml:space="preserve">Suministro e instalación de </t>
    </r>
    <r>
      <rPr>
        <b/>
        <sz val="9"/>
        <color indexed="64"/>
        <rFont val="Arial"/>
        <family val="2"/>
      </rPr>
      <t xml:space="preserve">tanque séptico prefabricado </t>
    </r>
    <r>
      <rPr>
        <sz val="9"/>
        <color indexed="64"/>
        <rFont val="Arial"/>
        <family val="2"/>
      </rPr>
      <t>con capacidad para 10 personas. Incluye: trazo, nivelación, excavación, suministro de todos los materiales necesarios, acarreos en carretilla a 10m. desperdicios, limpieza, mano de obra, equipo, herramienta y todo lo necesario para su correcta ejecución.</t>
    </r>
  </si>
  <si>
    <t>INSTALACION SANITARIA PARA SISTEMA DE TRAMIENTO                   PARA EDIFICIOS</t>
  </si>
  <si>
    <t>ST-ED-01</t>
  </si>
  <si>
    <t>ST-ED-02</t>
  </si>
  <si>
    <t>ST-ED-03</t>
  </si>
  <si>
    <r>
      <t xml:space="preserve">Suministro e instalación de </t>
    </r>
    <r>
      <rPr>
        <b/>
        <sz val="9"/>
        <color indexed="64"/>
        <rFont val="Arial"/>
        <family val="2"/>
      </rPr>
      <t xml:space="preserve">tanque séptico prefabricado </t>
    </r>
    <r>
      <rPr>
        <sz val="9"/>
        <color indexed="64"/>
        <rFont val="Arial"/>
        <family val="2"/>
      </rPr>
      <t>con capacidad para 100 personas. Incluye: trazo, nivelación, excavación, suministro de todos los materiales necesarios, acarreos en carretilla a 10m. desperdicios, limpieza, mano de obra, equipo, herramienta y todo lo necesario para su correcta ejecución.</t>
    </r>
  </si>
  <si>
    <t>INSTALACION HIDRAULICA EXTERIOR DE CONJUNTO</t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</si>
  <si>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250mm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</si>
  <si>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300mm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</si>
  <si>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instalacion de </t>
    </r>
    <r>
      <rPr>
        <b/>
        <sz val="9"/>
        <rFont val="Arial"/>
        <family val="2"/>
      </rPr>
      <t>cople de PVC hidraulico de 300mm</t>
    </r>
    <r>
      <rPr>
        <sz val="9"/>
        <rFont val="Arial"/>
        <family val="2"/>
      </rPr>
      <t>. RD26 anger duralon. Incluye acarreos, herramientas y materiales menores.</t>
    </r>
  </si>
  <si>
    <r>
      <t>Suministro e instalación de</t>
    </r>
    <r>
      <rPr>
        <b/>
        <sz val="9"/>
        <rFont val="Arial"/>
        <family val="2"/>
      </rPr>
      <t xml:space="preserve"> rejilla de tormentas Mymaco</t>
    </r>
    <r>
      <rPr>
        <sz val="9"/>
        <rFont val="Arial"/>
        <family val="2"/>
      </rPr>
      <t xml:space="preserve"> modelo 25. Incluye: acarreos, mano de obra, herramientas y todo lo necesario para su correcta colocación.</t>
    </r>
  </si>
  <si>
    <t>POZOS DE VISITA DE CONJUNTO</t>
  </si>
  <si>
    <r>
      <rPr>
        <b/>
        <sz val="9"/>
        <rFont val="Arial"/>
        <family val="2"/>
      </rPr>
      <t>Excavación a mano en cepas de 0.00 a -2.50 m. de profundidad, en material tipo III,</t>
    </r>
    <r>
      <rPr>
        <sz val="9"/>
        <rFont val="Arial"/>
        <family val="2"/>
      </rPr>
      <t xml:space="preserve"> (en pozo de absorción de la zona de cobro). Incluye: afine de taludes y fondo de apile del material a un lado de la obra.</t>
    </r>
  </si>
  <si>
    <t>M3</t>
  </si>
  <si>
    <r>
      <rPr>
        <b/>
        <sz val="9"/>
        <rFont val="Arial"/>
        <family val="2"/>
      </rPr>
      <t>Acarreo del material producto de la excavación al primer km fuera de la obra</t>
    </r>
    <r>
      <rPr>
        <sz val="9"/>
        <rFont val="Arial"/>
        <family val="2"/>
      </rPr>
      <t>, Incluye: carga, descarga y todo lo necesario para su correcta ejecución.</t>
    </r>
  </si>
  <si>
    <r>
      <rPr>
        <b/>
        <sz val="9"/>
        <rFont val="Arial"/>
        <family val="2"/>
      </rPr>
      <t>Acarreo del material producto de la excavación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a km subsecuentes fuera de la obra</t>
    </r>
    <r>
      <rPr>
        <sz val="9"/>
        <rFont val="Arial"/>
        <family val="2"/>
      </rPr>
      <t>, Incluye: carga, descarga y todo lo necesario para su correcta ejecución.</t>
    </r>
  </si>
  <si>
    <r>
      <rPr>
        <b/>
        <sz val="9"/>
        <rFont val="Arial"/>
        <family val="2"/>
      </rPr>
      <t>Relleno en cepas con material de banco</t>
    </r>
    <r>
      <rPr>
        <sz val="9"/>
        <rFont val="Arial"/>
        <family val="2"/>
      </rPr>
      <t xml:space="preserve"> compactado con bailarina al 90% Proctor-S en capas no mayores de 20 cms. incluye: suministro de todos los materiales, volteo a mano,  adición de la agua necesaria, mano de obra, equipo y herramienta.</t>
    </r>
  </si>
  <si>
    <r>
      <rPr>
        <b/>
        <sz val="9"/>
        <rFont val="Arial"/>
        <family val="2"/>
      </rPr>
      <t>Anillo inferior de concreto armado de  15 cms.</t>
    </r>
    <r>
      <rPr>
        <sz val="9"/>
        <rFont val="Arial"/>
        <family val="2"/>
      </rPr>
      <t xml:space="preserve"> de peralte armada con V#3@15cms. para desplante de muro de block. Incluye: acarreo y suministro de materiales hasta el lugar de su utilización, cimbrado, descimbrado, colado, vibrado, curado, control de calidad , herramienta y equipo.</t>
    </r>
  </si>
  <si>
    <r>
      <rPr>
        <b/>
        <sz val="9"/>
        <rFont val="Arial"/>
        <family val="2"/>
      </rPr>
      <t>Muro de 28 cm. de espesor, de tabique rojo recocido</t>
    </r>
    <r>
      <rPr>
        <sz val="9"/>
        <rFont val="Arial"/>
        <family val="2"/>
      </rPr>
      <t xml:space="preserve"> tipo celosía para permitir paso de agua, asentado con mezcla cemento arena 1:5 acabado aparente, Incluye: acarreo y suministro de materiales hasta el lugar de su utilización, mano de obra, equipo y herramienta.</t>
    </r>
  </si>
  <si>
    <r>
      <rPr>
        <b/>
        <sz val="9"/>
        <color indexed="64"/>
        <rFont val="Arial"/>
        <family val="2"/>
      </rPr>
      <t>Castillo de 15x30 cm. de concreto hecho en obra de  F'c=250 kg/cm2,</t>
    </r>
    <r>
      <rPr>
        <sz val="9"/>
        <color indexed="64"/>
        <rFont val="Arial"/>
        <family val="2"/>
      </rPr>
      <t xml:space="preserve">   acabado común, armado con 4 varillas de 3/8" y estribos del No.2 a cada 20 cm., Incluye: acarreo y suministro de materiales hasta el lugar de su utilización, desperdicios, traslapes, amarres, cimbrado, colado, descimbrado, mano de obra, equipo y herramienta.
</t>
    </r>
  </si>
  <si>
    <r>
      <rPr>
        <b/>
        <sz val="9"/>
        <rFont val="Arial"/>
        <family val="2"/>
      </rPr>
      <t>Anillo superior y tapa de 10 cm. de espesor de concreto F'c=250 kg/cm2,</t>
    </r>
    <r>
      <rPr>
        <sz val="9"/>
        <rFont val="Arial"/>
        <family val="2"/>
      </rPr>
      <t xml:space="preserve"> armada con varilla del No. 3 a cada 20 cm. en ambos sentidos, Incluye: acarreo y suministro de materiales hasta el lugar de su utilización, cimbrado acabado común, armado, colado, mano de obra, equipo y herramienta.</t>
    </r>
  </si>
  <si>
    <t xml:space="preserve"> POZO DE ABSORCIÓN                       CONJUNTO</t>
  </si>
  <si>
    <t>POZO-ABS-01</t>
  </si>
  <si>
    <r>
      <rPr>
        <b/>
        <sz val="9"/>
        <rFont val="Arial"/>
        <family val="2"/>
      </rPr>
      <t>Excavación a mano en cepas</t>
    </r>
    <r>
      <rPr>
        <sz val="9"/>
        <rFont val="Arial"/>
        <family val="2"/>
      </rPr>
      <t xml:space="preserve"> de 0.00 a -2.50 m. de profundidad, en material tipo 1, zona B, (en pozo de absorcion de la zona de cobro). Incluye: afine de taludes y fondo de apile del material a un lado de la obra.</t>
    </r>
  </si>
  <si>
    <t>POZO-ABS-02</t>
  </si>
  <si>
    <t>POZO-ABS-03</t>
  </si>
  <si>
    <t>KM-M3</t>
  </si>
  <si>
    <t>POZO-ABS-04</t>
  </si>
  <si>
    <r>
      <rPr>
        <b/>
        <sz val="9"/>
        <rFont val="Arial"/>
        <family val="2"/>
      </rPr>
      <t>Relleno en cepas con material de banco</t>
    </r>
    <r>
      <rPr>
        <sz val="9"/>
        <rFont val="Arial"/>
        <family val="2"/>
      </rPr>
      <t xml:space="preserve"> compactado con bailarina al 90% Proctor-S en capas no mayores de 20 cms. incluye: suministro de todos los materiales, volteo a mano,  adición de agua necesaria, mano de obra, equipo y herramienta.</t>
    </r>
  </si>
  <si>
    <t>POZO-ABS-05</t>
  </si>
  <si>
    <r>
      <rPr>
        <b/>
        <sz val="9"/>
        <rFont val="Arial"/>
        <family val="2"/>
      </rPr>
      <t>Losa de concreto armado de de 15 cms.</t>
    </r>
    <r>
      <rPr>
        <sz val="9"/>
        <rFont val="Arial"/>
        <family val="2"/>
      </rPr>
      <t xml:space="preserve"> de peralte armada con V#3@15cms. para desplante de muro de block. Incluye: acarreo y suministro de materiales hasta el lugar de su utilización, cimbrado, descimbrado, colado, vibrado, curado, control de calidad , herramienta y equipo.</t>
    </r>
  </si>
  <si>
    <t>POZO-ABS-06</t>
  </si>
  <si>
    <r>
      <rPr>
        <b/>
        <sz val="9"/>
        <rFont val="Arial"/>
        <family val="2"/>
      </rPr>
      <t>Muro de 28 cm. de espesor, de tabique rojo recocido</t>
    </r>
    <r>
      <rPr>
        <sz val="9"/>
        <rFont val="Arial"/>
        <family val="2"/>
      </rPr>
      <t xml:space="preserve"> tipo celosia para permitir paso de agua, asentado con mezcla cemento arena 1:5 acabado aparente, Incluye: acarreo y suministro de materiales hasta el lugar de su utilización, mano de obra, equipo y herramienta.</t>
    </r>
  </si>
  <si>
    <t>POZO-ABS-07</t>
  </si>
  <si>
    <r>
      <rPr>
        <b/>
        <sz val="9"/>
        <color indexed="64"/>
        <rFont val="Arial"/>
        <family val="2"/>
      </rPr>
      <t>Castillo</t>
    </r>
    <r>
      <rPr>
        <sz val="9"/>
        <color indexed="64"/>
        <rFont val="Arial"/>
        <family val="2"/>
      </rPr>
      <t xml:space="preserve"> de 15x30 cm. de concreto hecho en obra de  F'c=250 kg/cm2,   acabado común, armado con 4 varillas de 3/8" y estribos del No.2 a cada 20 cm., Incluye: acarreo y suministro de materiales hasta el lugar de su utilización, desperdicios, traslapes, amarres, cimbrado, coldado, descimbrado, mano de obra, equipo y herramienta.
</t>
    </r>
  </si>
  <si>
    <t>POZO-ABS-08</t>
  </si>
  <si>
    <r>
      <rPr>
        <b/>
        <sz val="9"/>
        <rFont val="Arial"/>
        <family val="2"/>
      </rPr>
      <t>Losa tapa de 10 cm.</t>
    </r>
    <r>
      <rPr>
        <sz val="9"/>
        <rFont val="Arial"/>
        <family val="2"/>
      </rPr>
      <t xml:space="preserve"> de espesor de concreto F'c=250 kg/cm2, armada con varilla del No. 3 a cada 20 cm. en ambos sentidos, Incluye: acarreo y suministro de materiales hasta el lugar de su utilización, cimbrado acabado comun, armado, colado, mano de obra, equipo y herramienta.</t>
    </r>
  </si>
  <si>
    <t xml:space="preserve">INSTALACION HIDRAULICA EDIFICIO DE POLICIA FEDERAL
</t>
  </si>
  <si>
    <t>PFP-IH-01</t>
  </si>
  <si>
    <r>
      <t xml:space="preserve">Suministro e instalación de </t>
    </r>
    <r>
      <rPr>
        <b/>
        <sz val="9"/>
        <rFont val="Arial"/>
        <family val="2"/>
      </rPr>
      <t>TUBO DE COBRE RIGIDO TIPO M de 13mm</t>
    </r>
    <r>
      <rPr>
        <sz val="9"/>
        <rFont val="Arial"/>
        <family val="2"/>
      </rPr>
      <t>. Incluye acarreos, herramientas y materiales menores.</t>
    </r>
  </si>
  <si>
    <t>PFP-IH-02</t>
  </si>
  <si>
    <t>PFP-IH-03</t>
  </si>
  <si>
    <r>
      <t xml:space="preserve">Suministro e instalación de </t>
    </r>
    <r>
      <rPr>
        <b/>
        <sz val="9"/>
        <rFont val="Arial"/>
        <family val="2"/>
      </rPr>
      <t>TUBO DE COBRE RIGIDO TIPO M de 25mm</t>
    </r>
    <r>
      <rPr>
        <sz val="9"/>
        <rFont val="Arial"/>
        <family val="2"/>
      </rPr>
      <t>. Incluye acarreo y herramientas.</t>
    </r>
  </si>
  <si>
    <t>PFP-IH-04</t>
  </si>
  <si>
    <r>
      <t xml:space="preserve">Suministro e instalación de </t>
    </r>
    <r>
      <rPr>
        <b/>
        <sz val="9"/>
        <rFont val="Arial"/>
        <family val="2"/>
      </rPr>
      <t>TUBO DE COBRE RIGIDO TIPO M de 32mm</t>
    </r>
    <r>
      <rPr>
        <sz val="9"/>
        <rFont val="Arial"/>
        <family val="2"/>
      </rPr>
      <t>. Incluye acarreo y herramientas.</t>
    </r>
  </si>
  <si>
    <t>PFP-IH-05</t>
  </si>
  <si>
    <r>
      <t xml:space="preserve">Suministro e instalación de </t>
    </r>
    <r>
      <rPr>
        <b/>
        <sz val="9"/>
        <rFont val="Arial"/>
        <family val="2"/>
      </rPr>
      <t>TUBO DE COBRE RIGIDO TIPO M de 38mm</t>
    </r>
    <r>
      <rPr>
        <sz val="9"/>
        <rFont val="Arial"/>
        <family val="2"/>
      </rPr>
      <t>. Incluye acarreo y herramientas.</t>
    </r>
  </si>
  <si>
    <t>PFP-IH-06</t>
  </si>
  <si>
    <r>
      <t xml:space="preserve">Suministro e instalación de </t>
    </r>
    <r>
      <rPr>
        <b/>
        <sz val="9"/>
        <rFont val="Arial"/>
        <family val="2"/>
      </rPr>
      <t xml:space="preserve">CODO de 90º de cobre de 13mm </t>
    </r>
    <r>
      <rPr>
        <sz val="9"/>
        <rFont val="Arial"/>
        <family val="2"/>
      </rPr>
      <t>marca. Urrea Fig. 707-90. Incluye acarreos y herramientas.</t>
    </r>
  </si>
  <si>
    <t>PFP-IH-07</t>
  </si>
  <si>
    <r>
      <t xml:space="preserve">Suministro e instalación de </t>
    </r>
    <r>
      <rPr>
        <b/>
        <sz val="9"/>
        <rFont val="Arial"/>
        <family val="2"/>
      </rPr>
      <t xml:space="preserve">CODO de 90º de cobre de 19mm </t>
    </r>
    <r>
      <rPr>
        <sz val="9"/>
        <rFont val="Arial"/>
        <family val="2"/>
      </rPr>
      <t>marca. Urrea Fig. 707-90. Incluye acarreos y herramientas.</t>
    </r>
  </si>
  <si>
    <t>PFP-IH-08</t>
  </si>
  <si>
    <r>
      <t>Suministro e instalación de</t>
    </r>
    <r>
      <rPr>
        <b/>
        <sz val="9"/>
        <rFont val="Arial"/>
        <family val="2"/>
      </rPr>
      <t xml:space="preserve"> CODO de 90º de cobre de 25mm</t>
    </r>
    <r>
      <rPr>
        <sz val="9"/>
        <rFont val="Arial"/>
        <family val="2"/>
      </rPr>
      <t xml:space="preserve"> marca. Urrea Fig. 707-90. Incluye acarreos y herramientas.</t>
    </r>
  </si>
  <si>
    <t>PFP-IH-09</t>
  </si>
  <si>
    <r>
      <t xml:space="preserve">Suministro e instalación de </t>
    </r>
    <r>
      <rPr>
        <b/>
        <sz val="9"/>
        <rFont val="Arial"/>
        <family val="2"/>
      </rPr>
      <t>CODO de 90º de cobre de 32mm</t>
    </r>
    <r>
      <rPr>
        <sz val="9"/>
        <rFont val="Arial"/>
        <family val="2"/>
      </rPr>
      <t xml:space="preserve"> marca. Urrea Fig. 707-90. Incluye acarreos y herramientas.</t>
    </r>
  </si>
  <si>
    <t>PFP-IH-10</t>
  </si>
  <si>
    <r>
      <t xml:space="preserve">Suministro e instalación de </t>
    </r>
    <r>
      <rPr>
        <b/>
        <sz val="9"/>
        <rFont val="Arial"/>
        <family val="2"/>
      </rPr>
      <t>TEE de Cobre PAREJA de 19mm</t>
    </r>
    <r>
      <rPr>
        <sz val="9"/>
        <rFont val="Arial"/>
        <family val="2"/>
      </rPr>
      <t xml:space="preserve"> marca. Urrea Fig. 711-T. Incluye acarreo y herramientas.</t>
    </r>
  </si>
  <si>
    <t>PFP-IH-11</t>
  </si>
  <si>
    <r>
      <t>Suministro e instalación de</t>
    </r>
    <r>
      <rPr>
        <b/>
        <sz val="9"/>
        <rFont val="Arial"/>
        <family val="2"/>
      </rPr>
      <t xml:space="preserve"> TEE de Cobre PAREJA de 25mm</t>
    </r>
    <r>
      <rPr>
        <sz val="9"/>
        <rFont val="Arial"/>
        <family val="2"/>
      </rPr>
      <t xml:space="preserve"> marca. Urrea Fig. 711-T. Incluye acarreo y herramientas.</t>
    </r>
  </si>
  <si>
    <t>PFP-IH-12</t>
  </si>
  <si>
    <r>
      <t>Suministro e instalación de</t>
    </r>
    <r>
      <rPr>
        <b/>
        <sz val="9"/>
        <rFont val="Arial"/>
        <family val="2"/>
      </rPr>
      <t xml:space="preserve"> TEE de Cobre PAREJA de 32mm</t>
    </r>
    <r>
      <rPr>
        <sz val="9"/>
        <rFont val="Arial"/>
        <family val="2"/>
      </rPr>
      <t xml:space="preserve"> marca. Urrea Fig. 711-T. Incluye acarreo y herramientas.</t>
    </r>
  </si>
  <si>
    <t>PFP-IH-13</t>
  </si>
  <si>
    <r>
      <t>Suministro e instalación de</t>
    </r>
    <r>
      <rPr>
        <b/>
        <sz val="9"/>
        <rFont val="Arial"/>
        <family val="2"/>
      </rPr>
      <t xml:space="preserve"> TEE de Cobre PAREJA de 38mm</t>
    </r>
    <r>
      <rPr>
        <sz val="9"/>
        <rFont val="Arial"/>
        <family val="2"/>
      </rPr>
      <t xml:space="preserve"> marca. Urrea Fig. 711-T. Incluye acarreo y herramientas.</t>
    </r>
  </si>
  <si>
    <t>PFP-IH-14</t>
  </si>
  <si>
    <r>
      <t xml:space="preserve">Suministro e instalación de </t>
    </r>
    <r>
      <rPr>
        <b/>
        <sz val="9"/>
        <rFont val="Arial"/>
        <family val="2"/>
      </rPr>
      <t>REDUCCION de COBRE de 19X13 mm</t>
    </r>
    <r>
      <rPr>
        <sz val="9"/>
        <rFont val="Arial"/>
        <family val="2"/>
      </rPr>
      <t xml:space="preserve"> marca. Urrea fig. 711-R. Incluye acarreo y herramientas.</t>
    </r>
  </si>
  <si>
    <t>PFP-IH-15</t>
  </si>
  <si>
    <r>
      <t xml:space="preserve">Suministro e instalación de </t>
    </r>
    <r>
      <rPr>
        <b/>
        <sz val="9"/>
        <rFont val="Arial"/>
        <family val="2"/>
      </rPr>
      <t>REDUCCION de COBRE de 25X13 mm</t>
    </r>
    <r>
      <rPr>
        <sz val="9"/>
        <rFont val="Arial"/>
        <family val="2"/>
      </rPr>
      <t xml:space="preserve"> marca. Urrea fig. 711-R. Incluye acarreo y herramientas.</t>
    </r>
  </si>
  <si>
    <t>PFP-IH-16</t>
  </si>
  <si>
    <r>
      <t xml:space="preserve">Suministro e instalación de </t>
    </r>
    <r>
      <rPr>
        <b/>
        <sz val="9"/>
        <rFont val="Arial"/>
        <family val="2"/>
      </rPr>
      <t>REDUCCION de COBRE de 25X19 mm</t>
    </r>
    <r>
      <rPr>
        <sz val="9"/>
        <rFont val="Arial"/>
        <family val="2"/>
      </rPr>
      <t xml:space="preserve"> marca. Urrea fig. 711-R. Incluye acarreo y herramientas.</t>
    </r>
  </si>
  <si>
    <t>PFP-IH-17</t>
  </si>
  <si>
    <r>
      <t xml:space="preserve">Suministro e instalación de </t>
    </r>
    <r>
      <rPr>
        <b/>
        <sz val="9"/>
        <rFont val="Arial"/>
        <family val="2"/>
      </rPr>
      <t>REDUCCION de COBRE de 32X25 mm</t>
    </r>
    <r>
      <rPr>
        <sz val="9"/>
        <rFont val="Arial"/>
        <family val="2"/>
      </rPr>
      <t xml:space="preserve"> marca. Urrea fig. 711-R. Incluye acarreo y herramientas.</t>
    </r>
  </si>
  <si>
    <t>PFP-IH-18</t>
  </si>
  <si>
    <r>
      <t xml:space="preserve">Suministro e instalación de </t>
    </r>
    <r>
      <rPr>
        <b/>
        <sz val="9"/>
        <rFont val="Arial"/>
        <family val="2"/>
      </rPr>
      <t>REDUCCION de COBRE de 38X25 mm</t>
    </r>
    <r>
      <rPr>
        <sz val="9"/>
        <rFont val="Arial"/>
        <family val="2"/>
      </rPr>
      <t xml:space="preserve"> marca. Urrea fig. 711-R. Incluye acarreo y herramientas.</t>
    </r>
  </si>
  <si>
    <t>PFP-IH-19</t>
  </si>
  <si>
    <r>
      <t xml:space="preserve">Suministro e instalación de </t>
    </r>
    <r>
      <rPr>
        <b/>
        <sz val="9"/>
        <rFont val="Arial"/>
        <family val="2"/>
      </rPr>
      <t>REDUCCION de COBRE de 38X32 mm</t>
    </r>
    <r>
      <rPr>
        <sz val="9"/>
        <rFont val="Arial"/>
        <family val="2"/>
      </rPr>
      <t xml:space="preserve"> marca. Urrea fig. 711-R. Incluye acarreo y herramientas.</t>
    </r>
  </si>
  <si>
    <t>PFP-IH-20</t>
  </si>
  <si>
    <r>
      <t xml:space="preserve">Suministro e instalación de </t>
    </r>
    <r>
      <rPr>
        <b/>
        <sz val="9"/>
        <rFont val="Arial"/>
        <family val="2"/>
      </rPr>
      <t>VALVULA COMPUERTA Sold. De 13mm</t>
    </r>
    <r>
      <rPr>
        <sz val="9"/>
        <rFont val="Arial"/>
        <family val="2"/>
      </rPr>
      <t xml:space="preserve"> marca. Urrea Fig. 702. Incluye acarreo y herramientas.</t>
    </r>
  </si>
  <si>
    <t>PFP-IH-21</t>
  </si>
  <si>
    <r>
      <t xml:space="preserve">Suministro e instalación de </t>
    </r>
    <r>
      <rPr>
        <b/>
        <sz val="9"/>
        <rFont val="Arial"/>
        <family val="2"/>
      </rPr>
      <t>VALVULA COMPUERTA Sold. De 25mm</t>
    </r>
    <r>
      <rPr>
        <sz val="9"/>
        <rFont val="Arial"/>
        <family val="2"/>
      </rPr>
      <t xml:space="preserve"> marca. Urrea Fig. 702. Incluye acarreo y herramientas.</t>
    </r>
  </si>
  <si>
    <t>PFP-IH-22</t>
  </si>
  <si>
    <r>
      <t>Suministro e inst</t>
    </r>
    <r>
      <rPr>
        <b/>
        <sz val="9"/>
        <rFont val="Arial"/>
        <family val="2"/>
      </rPr>
      <t>alación de TAPON HEMBRA DE COBRE de 13mm</t>
    </r>
    <r>
      <rPr>
        <sz val="9"/>
        <rFont val="Arial"/>
        <family val="2"/>
      </rPr>
      <t xml:space="preserve"> marca Urrea Fig. 717. Incluye acarreos y herramientas.</t>
    </r>
  </si>
  <si>
    <t>PFP-IH-23</t>
  </si>
  <si>
    <r>
      <t>Suministro e instalación de</t>
    </r>
    <r>
      <rPr>
        <b/>
        <sz val="9"/>
        <rFont val="Arial"/>
        <family val="2"/>
      </rPr>
      <t xml:space="preserve"> TAPON HEMBRA DE COBRE de 25mm </t>
    </r>
    <r>
      <rPr>
        <sz val="9"/>
        <rFont val="Arial"/>
        <family val="2"/>
      </rPr>
      <t>marca Urrea . Incluye acarreos y herramientas.</t>
    </r>
  </si>
  <si>
    <t>PFP-IH-24</t>
  </si>
  <si>
    <r>
      <t>Suministro e instalación de</t>
    </r>
    <r>
      <rPr>
        <b/>
        <sz val="9"/>
        <rFont val="Arial"/>
        <family val="2"/>
      </rPr>
      <t xml:space="preserve"> LLAVE DE NARIZ para manguera de 13mm</t>
    </r>
    <r>
      <rPr>
        <sz val="9"/>
        <rFont val="Arial"/>
        <family val="2"/>
      </rPr>
      <t>. Incluye acarreo y herramientas.</t>
    </r>
  </si>
  <si>
    <t>TUBERIA HIDRONEUMÁTICO</t>
  </si>
  <si>
    <r>
      <t xml:space="preserve">Suministro e instalación de </t>
    </r>
    <r>
      <rPr>
        <b/>
        <sz val="9"/>
        <rFont val="Arial"/>
        <family val="2"/>
      </rPr>
      <t>REDUCCION de COBRE de 32X13 mm</t>
    </r>
    <r>
      <rPr>
        <sz val="9"/>
        <rFont val="Arial"/>
        <family val="2"/>
      </rPr>
      <t xml:space="preserve"> marca. Urrea fig. 711-R. Incluye acarreo y herramientas.</t>
    </r>
  </si>
  <si>
    <r>
      <t xml:space="preserve">Suministro e instalación de </t>
    </r>
    <r>
      <rPr>
        <b/>
        <sz val="9"/>
        <rFont val="Arial"/>
        <family val="2"/>
      </rPr>
      <t>REDUCCION de COBRE de 32X19 mm</t>
    </r>
    <r>
      <rPr>
        <sz val="9"/>
        <rFont val="Arial"/>
        <family val="2"/>
      </rPr>
      <t xml:space="preserve"> marca. Urrea fig. 711-R. Incluye acarreo y herramientas.</t>
    </r>
  </si>
  <si>
    <r>
      <t xml:space="preserve">Suministro e instalación de </t>
    </r>
    <r>
      <rPr>
        <b/>
        <sz val="9"/>
        <rFont val="Arial"/>
        <family val="2"/>
      </rPr>
      <t>VALVULA COMPUERTA Sold. De 19mm</t>
    </r>
    <r>
      <rPr>
        <sz val="9"/>
        <rFont val="Arial"/>
        <family val="2"/>
      </rPr>
      <t xml:space="preserve"> marca. Urrea Fig. 702. Incluye acarreo y herramientas.</t>
    </r>
  </si>
  <si>
    <r>
      <t>Suministro e instalación</t>
    </r>
    <r>
      <rPr>
        <b/>
        <sz val="9"/>
        <rFont val="Arial"/>
        <family val="2"/>
      </rPr>
      <t xml:space="preserve"> de TAPON HEMBRA DE COBRE de 13mm</t>
    </r>
    <r>
      <rPr>
        <sz val="9"/>
        <rFont val="Arial"/>
        <family val="2"/>
      </rPr>
      <t xml:space="preserve"> marca Urrea Fig. 717. Incluye acarreos y herramientas.</t>
    </r>
  </si>
  <si>
    <r>
      <t xml:space="preserve">Suministro e instalación de </t>
    </r>
    <r>
      <rPr>
        <b/>
        <sz val="9"/>
        <rFont val="Arial"/>
        <family val="2"/>
      </rPr>
      <t>Hidroneumático Duplex</t>
    </r>
    <r>
      <rPr>
        <sz val="9"/>
        <rFont val="Arial"/>
        <family val="2"/>
      </rPr>
      <t>: Tanque cilindrico vertical con membrana integrada, marca. "Water- Pro mod. WP-62 con capacidad de 266 lts.precargado a 100 PIS. maxima con válvula de alivio.  Incluye acarreos, herramientas y materiales menores.</t>
    </r>
  </si>
  <si>
    <r>
      <t xml:space="preserve">Suministro e instalacion de   </t>
    </r>
    <r>
      <rPr>
        <b/>
        <sz val="9"/>
        <rFont val="Arial"/>
        <family val="2"/>
      </rPr>
      <t>bomba-centrifuga</t>
    </r>
    <r>
      <rPr>
        <sz val="9"/>
        <rFont val="Arial"/>
        <family val="2"/>
      </rPr>
      <t xml:space="preserve">  con succión axial mod. 1-1/4 X 1-1/2 con impulsor de 5.5" marca. "Fyla" acoplada a motor electrico de 3 H.P. a 3500 r.p.m. 60 Hz. 230-460v. con control de flujo por interruptores y manómetros de bourdon, tablero de control de bombas con interruptor alternador y simultaneador. Incluye acarreos, herramientas y materiales menores.</t>
    </r>
  </si>
  <si>
    <t>INSTALACION SANITARIA EDIFICIO DE POLICIA FEDERAL</t>
  </si>
  <si>
    <t>EPF-IS-01</t>
  </si>
  <si>
    <r>
      <t>Suministro e instalación de</t>
    </r>
    <r>
      <rPr>
        <b/>
        <sz val="9"/>
        <rFont val="Arial"/>
        <family val="2"/>
      </rPr>
      <t xml:space="preserve"> tubo de PVC sanitario de 38mm. </t>
    </r>
    <r>
      <rPr>
        <sz val="9"/>
        <rFont val="Arial"/>
        <family val="2"/>
      </rPr>
      <t>Incluye:  instalación, soportería, pruebas, mano de obra, equipo, herramienta y todo lo necesario para su correcto funcionamiento.</t>
    </r>
  </si>
  <si>
    <t>EPF-IS-02</t>
  </si>
  <si>
    <r>
      <t>Suministro e instalación de</t>
    </r>
    <r>
      <rPr>
        <b/>
        <sz val="10"/>
        <rFont val="Arial"/>
        <family val="2"/>
      </rPr>
      <t xml:space="preserve"> tubo de PVC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sanitario de 40mm.</t>
    </r>
    <r>
      <rPr>
        <sz val="10"/>
        <rFont val="Arial"/>
        <family val="2"/>
      </rPr>
      <t xml:space="preserve"> Incluye:  instalación, soportería, pruebas, mano de obra, equipo, herramienta y todo lo necesario para su correcto funcionamiento.</t>
    </r>
  </si>
  <si>
    <t>EPF-IS-03</t>
  </si>
  <si>
    <r>
      <t>Suministro e instalación de</t>
    </r>
    <r>
      <rPr>
        <b/>
        <sz val="10"/>
        <rFont val="Arial"/>
        <family val="2"/>
      </rPr>
      <t xml:space="preserve"> tubo de PVC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sanitario de 50mm.</t>
    </r>
    <r>
      <rPr>
        <sz val="10"/>
        <rFont val="Arial"/>
        <family val="2"/>
      </rPr>
      <t xml:space="preserve"> Incluye:  instalación, soportería, pruebas, mano de obra, equipo, herramienta y todo lo necesario para su correcto funcionamiento.</t>
    </r>
  </si>
  <si>
    <t>EPF-IS-04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</si>
  <si>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sanitario de 100mm.</t>
    </r>
    <r>
      <rPr>
        <sz val="9"/>
        <rFont val="Arial"/>
        <family val="2"/>
      </rPr>
      <t xml:space="preserve"> Incluye:  instalación,  soportería, pruebas, mano de obra, equipo, herramienta y todo lo necesario para su correcto funcionamiento.</t>
    </r>
  </si>
  <si>
    <t>EPF-IS-05</t>
  </si>
  <si>
    <r>
      <t>Suministro e instalación de</t>
    </r>
    <r>
      <rPr>
        <b/>
        <sz val="9"/>
        <rFont val="Arial"/>
        <family val="2"/>
      </rPr>
      <t xml:space="preserve"> tubo de PVC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sanitario de 150mm.</t>
    </r>
    <r>
      <rPr>
        <sz val="9"/>
        <rFont val="Arial"/>
        <family val="2"/>
      </rPr>
      <t xml:space="preserve"> Incluye:  instalación,  soportería, pruebas, mano de obra, equipo, herramienta y todo lo necesario para su correcto funcionamiento.</t>
    </r>
  </si>
  <si>
    <t>EPF-IS-06</t>
  </si>
  <si>
    <r>
      <t xml:space="preserve">Suministro e instalación de </t>
    </r>
    <r>
      <rPr>
        <b/>
        <sz val="9"/>
        <rFont val="Arial"/>
        <family val="2"/>
      </rPr>
      <t>codo de 90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38mm.</t>
    </r>
    <r>
      <rPr>
        <sz val="9"/>
        <rFont val="Arial"/>
        <family val="2"/>
      </rPr>
      <t xml:space="preserve"> Incluye acarreos, herramientas y materiales menores.</t>
    </r>
  </si>
  <si>
    <t>EPF-IS-07</t>
  </si>
  <si>
    <r>
      <t xml:space="preserve">Suministro e instalación de </t>
    </r>
    <r>
      <rPr>
        <b/>
        <sz val="9"/>
        <rFont val="Arial"/>
        <family val="2"/>
      </rPr>
      <t>codo de 90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 xml:space="preserve"> Incluye acarreos, herramientas y materiales menores.</t>
    </r>
  </si>
  <si>
    <t>EPF-IS-08</t>
  </si>
  <si>
    <r>
      <t>Suministro e instalación de</t>
    </r>
    <r>
      <rPr>
        <b/>
        <sz val="9"/>
        <rFont val="Arial"/>
        <family val="2"/>
      </rPr>
      <t xml:space="preserve"> codo de 90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Incluye acarreos, herramientas y materiales menores.</t>
    </r>
  </si>
  <si>
    <t>EPF-IS-09</t>
  </si>
  <si>
    <r>
      <t>Suministro e instalación de</t>
    </r>
    <r>
      <rPr>
        <b/>
        <sz val="9"/>
        <rFont val="Arial"/>
        <family val="2"/>
      </rPr>
      <t xml:space="preserve"> codo de 90 de 100mm con salida trasera 50mm. de PVC sanitario.</t>
    </r>
    <r>
      <rPr>
        <sz val="9"/>
        <rFont val="Arial"/>
        <family val="2"/>
      </rPr>
      <t xml:space="preserve"> Incluye acarreos, herramientas y materiales menores.</t>
    </r>
  </si>
  <si>
    <t>EPF-IS-10</t>
  </si>
  <si>
    <r>
      <t xml:space="preserve">Suministro e instalación de </t>
    </r>
    <r>
      <rPr>
        <b/>
        <sz val="9"/>
        <rFont val="Arial"/>
        <family val="2"/>
      </rPr>
      <t>codo de 45º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40mm.</t>
    </r>
    <r>
      <rPr>
        <sz val="9"/>
        <rFont val="Arial"/>
        <family val="2"/>
      </rPr>
      <t>Incluye acarreos, herramientas y materiales menores.</t>
    </r>
  </si>
  <si>
    <t>EPF-IS-11</t>
  </si>
  <si>
    <r>
      <t xml:space="preserve">Suministro e instalación de </t>
    </r>
    <r>
      <rPr>
        <b/>
        <sz val="9"/>
        <rFont val="Arial"/>
        <family val="2"/>
      </rPr>
      <t>codo de 45º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>Incluye acarreos, herramientas y materiales menores.</t>
    </r>
  </si>
  <si>
    <t>EPF-IS-12</t>
  </si>
  <si>
    <r>
      <t xml:space="preserve">Suministro e instalación de </t>
    </r>
    <r>
      <rPr>
        <b/>
        <sz val="9"/>
        <rFont val="Arial"/>
        <family val="2"/>
      </rPr>
      <t xml:space="preserve">tee sencilla de PVC 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 xml:space="preserve"> Incluye acarreos, herramientas y materiales menores.</t>
    </r>
  </si>
  <si>
    <t>EPF-IS-13</t>
  </si>
  <si>
    <r>
      <t xml:space="preserve">Suministro e instalación de </t>
    </r>
    <r>
      <rPr>
        <b/>
        <sz val="9"/>
        <rFont val="Arial"/>
        <family val="2"/>
      </rPr>
      <t xml:space="preserve">tee sencilla de PVC 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38mm.</t>
    </r>
    <r>
      <rPr>
        <sz val="9"/>
        <rFont val="Arial"/>
        <family val="2"/>
      </rPr>
      <t xml:space="preserve"> Incluye acarreos, herramientas y materiales menores.</t>
    </r>
  </si>
  <si>
    <t>EPF-IS-14</t>
  </si>
  <si>
    <r>
      <t xml:space="preserve">Suministro e instalación de </t>
    </r>
    <r>
      <rPr>
        <b/>
        <sz val="9"/>
        <rFont val="Arial"/>
        <family val="2"/>
      </rPr>
      <t xml:space="preserve">yee sencilla de PVC </t>
    </r>
    <r>
      <rPr>
        <sz val="9"/>
        <rFont val="Arial"/>
        <family val="2"/>
      </rPr>
      <t xml:space="preserve"> de 38</t>
    </r>
    <r>
      <rPr>
        <b/>
        <sz val="9"/>
        <rFont val="Arial"/>
        <family val="2"/>
      </rPr>
      <t>mm.</t>
    </r>
    <r>
      <rPr>
        <sz val="9"/>
        <rFont val="Arial"/>
        <family val="2"/>
      </rPr>
      <t xml:space="preserve"> Incluye acarreos, herramientas y materiales menores.</t>
    </r>
  </si>
  <si>
    <t>EPF-IS-15</t>
  </si>
  <si>
    <r>
      <t xml:space="preserve">Suministro e instalación de </t>
    </r>
    <r>
      <rPr>
        <b/>
        <sz val="9"/>
        <rFont val="Arial"/>
        <family val="2"/>
      </rPr>
      <t xml:space="preserve">yee sencilla de PVC 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50mm.</t>
    </r>
    <r>
      <rPr>
        <sz val="9"/>
        <rFont val="Arial"/>
        <family val="2"/>
      </rPr>
      <t xml:space="preserve"> Incluye acarreos, herramientas y materiales menores.</t>
    </r>
  </si>
  <si>
    <t>EPF-IS-16</t>
  </si>
  <si>
    <r>
      <t xml:space="preserve">Suministro e instalación de </t>
    </r>
    <r>
      <rPr>
        <b/>
        <sz val="9"/>
        <rFont val="Arial"/>
        <family val="2"/>
      </rPr>
      <t xml:space="preserve">yee sencilla de PVC 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Incluye acarreos, herramientas y materiales menores.</t>
    </r>
  </si>
  <si>
    <t>EPF-IS-17</t>
  </si>
  <si>
    <r>
      <t xml:space="preserve">Suministro e instalación de </t>
    </r>
    <r>
      <rPr>
        <b/>
        <sz val="9"/>
        <rFont val="Arial"/>
        <family val="2"/>
      </rPr>
      <t>yee de reducción de PVC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100x50X38mm.</t>
    </r>
    <r>
      <rPr>
        <sz val="9"/>
        <rFont val="Arial"/>
        <family val="2"/>
      </rPr>
      <t xml:space="preserve">  Incluye acarreos, herramientas y materiales menores.</t>
    </r>
  </si>
  <si>
    <t>EPF-IS-18</t>
  </si>
  <si>
    <r>
      <t xml:space="preserve">Suministro e instalación de </t>
    </r>
    <r>
      <rPr>
        <b/>
        <sz val="9"/>
        <rFont val="Arial"/>
        <family val="2"/>
      </rPr>
      <t>yee de reducción de PVC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100x100X38mm.</t>
    </r>
    <r>
      <rPr>
        <sz val="9"/>
        <rFont val="Arial"/>
        <family val="2"/>
      </rPr>
      <t xml:space="preserve">  Incluye acarreos, herramientas y materiales menores.</t>
    </r>
  </si>
  <si>
    <t>EPF-IS-19</t>
  </si>
  <si>
    <r>
      <t xml:space="preserve">Suministro e instalación de </t>
    </r>
    <r>
      <rPr>
        <b/>
        <sz val="9"/>
        <rFont val="Arial"/>
        <family val="2"/>
      </rPr>
      <t>yee de reducción de PVC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100x100X50mm.</t>
    </r>
    <r>
      <rPr>
        <sz val="9"/>
        <rFont val="Arial"/>
        <family val="2"/>
      </rPr>
      <t xml:space="preserve">  Incluye acarreos, herramientas y materiales menores.</t>
    </r>
  </si>
  <si>
    <t>EPF-IS-20</t>
  </si>
  <si>
    <r>
      <t xml:space="preserve">Suministro e instalación de </t>
    </r>
    <r>
      <rPr>
        <b/>
        <sz val="9"/>
        <rFont val="Arial"/>
        <family val="2"/>
      </rPr>
      <t>yee de reducción de PVC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50x38X38mm.</t>
    </r>
    <r>
      <rPr>
        <sz val="9"/>
        <rFont val="Arial"/>
        <family val="2"/>
      </rPr>
      <t xml:space="preserve">  Incluye acarreos, herramientas y materiales menores.</t>
    </r>
  </si>
  <si>
    <t>EPF-IS-21</t>
  </si>
  <si>
    <r>
      <t xml:space="preserve">Suministro e instalación de </t>
    </r>
    <r>
      <rPr>
        <b/>
        <sz val="9"/>
        <rFont val="Arial"/>
        <family val="2"/>
      </rPr>
      <t xml:space="preserve">yee doble de PVC 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Incluye acarreos, herramientas y materiales menores.</t>
    </r>
  </si>
  <si>
    <t>EPF-IS-22</t>
  </si>
  <si>
    <r>
      <t xml:space="preserve">Suministro e instalación de </t>
    </r>
    <r>
      <rPr>
        <b/>
        <sz val="9"/>
        <rFont val="Arial"/>
        <family val="2"/>
      </rPr>
      <t>cople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100mm.</t>
    </r>
    <r>
      <rPr>
        <sz val="9"/>
        <rFont val="Arial"/>
        <family val="2"/>
      </rPr>
      <t xml:space="preserve"> Incluye acarreos, herramientas y materiales menores.</t>
    </r>
  </si>
  <si>
    <t>EPF-IS-23</t>
  </si>
  <si>
    <r>
      <t xml:space="preserve">Suministro e instalación de </t>
    </r>
    <r>
      <rPr>
        <b/>
        <sz val="9"/>
        <rFont val="Arial"/>
        <family val="2"/>
      </rPr>
      <t>cople de PVC sanitario</t>
    </r>
    <r>
      <rPr>
        <sz val="9"/>
        <rFont val="Arial"/>
        <family val="2"/>
      </rPr>
      <t xml:space="preserve"> de </t>
    </r>
    <r>
      <rPr>
        <b/>
        <sz val="9"/>
        <rFont val="Arial"/>
        <family val="2"/>
      </rPr>
      <t>150mm.</t>
    </r>
    <r>
      <rPr>
        <sz val="9"/>
        <rFont val="Arial"/>
        <family val="2"/>
      </rPr>
      <t xml:space="preserve"> Incluye acarreos, herramientas y materiales menores.</t>
    </r>
  </si>
  <si>
    <t>EPF-IS-24</t>
  </si>
  <si>
    <r>
      <t xml:space="preserve">Suministro e instalación de </t>
    </r>
    <r>
      <rPr>
        <b/>
        <sz val="9"/>
        <rFont val="Arial"/>
        <family val="2"/>
      </rPr>
      <t>coladera con cuerpo marca. Helvex modelo CH 24.</t>
    </r>
    <r>
      <rPr>
        <sz val="9"/>
        <rFont val="Arial"/>
        <family val="2"/>
      </rPr>
      <t>Incluye acarreos, herramientas y materiales menores.</t>
    </r>
  </si>
  <si>
    <t>EPF-IS-25</t>
  </si>
  <si>
    <r>
      <t xml:space="preserve">Suministro e instalación de </t>
    </r>
    <r>
      <rPr>
        <b/>
        <sz val="9"/>
        <rFont val="Arial"/>
        <family val="2"/>
      </rPr>
      <t>coladera con cuerpo marca. Helvex modelo CH 25.</t>
    </r>
    <r>
      <rPr>
        <sz val="9"/>
        <rFont val="Arial"/>
        <family val="2"/>
      </rPr>
      <t>Incluye acarreos, herramientas y materiales menores.</t>
    </r>
  </si>
  <si>
    <t>EPF-IS-26</t>
  </si>
  <si>
    <r>
      <t xml:space="preserve">Suministro e instalación de </t>
    </r>
    <r>
      <rPr>
        <b/>
        <sz val="9"/>
        <rFont val="Arial"/>
        <family val="2"/>
      </rPr>
      <t>registro de pvc con tapón</t>
    </r>
    <r>
      <rPr>
        <sz val="9"/>
        <rFont val="Arial"/>
        <family val="2"/>
      </rPr>
      <t xml:space="preserve"> de Bronce de 100mm. Incluye acarreo, herramientas y todo lo necesario para su correcta instalación.</t>
    </r>
  </si>
  <si>
    <t>EPF-IS-27</t>
  </si>
  <si>
    <r>
      <t xml:space="preserve">Suministro e instalación de </t>
    </r>
    <r>
      <rPr>
        <b/>
        <sz val="9"/>
        <color indexed="64"/>
        <rFont val="Arial"/>
        <family val="2"/>
      </rPr>
      <t>cespol fregadero cromo y contracanasta,</t>
    </r>
    <r>
      <rPr>
        <sz val="9"/>
        <color indexed="64"/>
        <rFont val="Arial"/>
        <family val="2"/>
      </rPr>
      <t xml:space="preserve"> de la marca Helvex, Incluye: suministro, colocación, mano de obra, equipo y herramienta.</t>
    </r>
  </si>
  <si>
    <t>EPF-IS-28</t>
  </si>
  <si>
    <r>
      <t xml:space="preserve">Suministro e instalación de </t>
    </r>
    <r>
      <rPr>
        <b/>
        <sz val="9"/>
        <color indexed="64"/>
        <rFont val="Arial"/>
        <family val="2"/>
      </rPr>
      <t>coladera para azotea  mca. Helvex modelo 4954</t>
    </r>
    <r>
      <rPr>
        <sz val="9"/>
        <color indexed="64"/>
        <rFont val="Arial"/>
        <family val="2"/>
      </rPr>
      <t xml:space="preserve"> o similar. Incluye acarreo y herramientas.</t>
    </r>
  </si>
  <si>
    <t>INSTALACION PARA AGUAS PLUVIALES DE  ZONA DE COBRO</t>
  </si>
  <si>
    <t>T*19-1</t>
  </si>
  <si>
    <t>T*19-2</t>
  </si>
  <si>
    <t>T*19-3</t>
  </si>
  <si>
    <t>T*19-4</t>
  </si>
  <si>
    <t>T*19-5</t>
  </si>
  <si>
    <t>T*19-6</t>
  </si>
  <si>
    <t>T*38-1</t>
  </si>
  <si>
    <t>T*38-2</t>
  </si>
  <si>
    <t>T*38-3</t>
  </si>
  <si>
    <t>T*38-4</t>
  </si>
  <si>
    <t>T*64-1</t>
  </si>
  <si>
    <t>T*64-2</t>
  </si>
  <si>
    <t>T*64-3</t>
  </si>
  <si>
    <t>T*64-4</t>
  </si>
  <si>
    <t>T*64-5</t>
  </si>
  <si>
    <t>T*75-1</t>
  </si>
  <si>
    <t>T*75-2</t>
  </si>
  <si>
    <t>T*75-3</t>
  </si>
  <si>
    <t>T*75-4</t>
  </si>
  <si>
    <t>T*75-5</t>
  </si>
  <si>
    <t>T*75-6</t>
  </si>
  <si>
    <t>T*50-7</t>
  </si>
  <si>
    <t>T*50-8</t>
  </si>
  <si>
    <t>T*50-9</t>
  </si>
  <si>
    <t>T*50-10</t>
  </si>
  <si>
    <t>T*64-6</t>
  </si>
  <si>
    <t>T*75-7</t>
  </si>
  <si>
    <r>
      <t xml:space="preserve">Suministro e instalación de  </t>
    </r>
    <r>
      <rPr>
        <b/>
        <sz val="9"/>
        <rFont val="Arial"/>
        <family val="2"/>
      </rPr>
      <t xml:space="preserve">tuberia de alimentación hidráulica </t>
    </r>
    <r>
      <rPr>
        <sz val="9"/>
        <rFont val="Arial"/>
        <family val="2"/>
      </rPr>
      <t xml:space="preserve">de PVC hidráulico RD 13.5 </t>
    </r>
    <r>
      <rPr>
        <b/>
        <sz val="9"/>
        <rFont val="Arial"/>
        <family val="2"/>
      </rPr>
      <t xml:space="preserve">de 19 mm. de diámetro. </t>
    </r>
    <r>
      <rPr>
        <sz val="9"/>
        <rFont val="Arial"/>
        <family val="2"/>
      </rPr>
      <t>debidamente protegido contra cargas vivas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Incluye: materiales, acarreos, cortes, desperdicios, mano de obra, pruebas, equipo y herramienta.</t>
    </r>
  </si>
  <si>
    <r>
      <t xml:space="preserve">Suministro e instalación de  </t>
    </r>
    <r>
      <rPr>
        <b/>
        <sz val="9"/>
        <rFont val="Arial"/>
        <family val="2"/>
      </rPr>
      <t xml:space="preserve">tuberia de alimentación hidráulica </t>
    </r>
    <r>
      <rPr>
        <sz val="9"/>
        <rFont val="Arial"/>
        <family val="2"/>
      </rPr>
      <t xml:space="preserve">de PVC hidráulico RD 26, </t>
    </r>
    <r>
      <rPr>
        <b/>
        <sz val="9"/>
        <rFont val="Arial"/>
        <family val="2"/>
      </rPr>
      <t xml:space="preserve">de 38 mm. de diámetro. </t>
    </r>
    <r>
      <rPr>
        <sz val="9"/>
        <rFont val="Arial"/>
        <family val="2"/>
      </rPr>
      <t>debidamente protegido contra cargas vivas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Incluye: materiales, acarreos, cortes, desperdicios, mano de obra, pruebas, equipo y herramienta.</t>
    </r>
  </si>
  <si>
    <r>
      <t xml:space="preserve">Suministro e instalación de  </t>
    </r>
    <r>
      <rPr>
        <b/>
        <sz val="9"/>
        <rFont val="Arial"/>
        <family val="2"/>
      </rPr>
      <t xml:space="preserve">tuberia de alimentación hidráulica </t>
    </r>
    <r>
      <rPr>
        <sz val="9"/>
        <rFont val="Arial"/>
        <family val="2"/>
      </rPr>
      <t xml:space="preserve">de PVC hidráulico RD 26, </t>
    </r>
    <r>
      <rPr>
        <b/>
        <sz val="9"/>
        <rFont val="Arial"/>
        <family val="2"/>
      </rPr>
      <t xml:space="preserve">de 50 mm. de diámetro. </t>
    </r>
    <r>
      <rPr>
        <sz val="9"/>
        <rFont val="Arial"/>
        <family val="2"/>
      </rPr>
      <t>debidamente protegido contra cargas vivas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Incluye: materiales, acarreos, cortes, desperdicios, mano de obra, pruebas, equipo y herramienta.</t>
    </r>
  </si>
  <si>
    <r>
      <t xml:space="preserve">Suministro e instalación de  </t>
    </r>
    <r>
      <rPr>
        <b/>
        <sz val="9"/>
        <rFont val="Arial"/>
        <family val="2"/>
      </rPr>
      <t xml:space="preserve">tuberia de alimentación hidráulica </t>
    </r>
    <r>
      <rPr>
        <sz val="9"/>
        <rFont val="Arial"/>
        <family val="2"/>
      </rPr>
      <t xml:space="preserve">de PVC hidráulico RD 26, </t>
    </r>
    <r>
      <rPr>
        <b/>
        <sz val="9"/>
        <rFont val="Arial"/>
        <family val="2"/>
      </rPr>
      <t xml:space="preserve">de 64 mm. de diámetro. </t>
    </r>
    <r>
      <rPr>
        <sz val="9"/>
        <rFont val="Arial"/>
        <family val="2"/>
      </rPr>
      <t>debidamente protegido contra cargas vivas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Incluye: materiales, acarreos, cortes, desperdicios, mano de obra, pruebas, equipo y herramienta.</t>
    </r>
  </si>
  <si>
    <r>
      <t xml:space="preserve">Suministro e instalación de  </t>
    </r>
    <r>
      <rPr>
        <b/>
        <sz val="9"/>
        <rFont val="Arial"/>
        <family val="2"/>
      </rPr>
      <t xml:space="preserve">tuberia de alimentación hidráulica </t>
    </r>
    <r>
      <rPr>
        <sz val="9"/>
        <rFont val="Arial"/>
        <family val="2"/>
      </rPr>
      <t xml:space="preserve">de PVC hidráulico RD 26, </t>
    </r>
    <r>
      <rPr>
        <b/>
        <sz val="9"/>
        <rFont val="Arial"/>
        <family val="2"/>
      </rPr>
      <t xml:space="preserve">de 75 mm. de diámetro. </t>
    </r>
    <r>
      <rPr>
        <sz val="9"/>
        <rFont val="Arial"/>
        <family val="2"/>
      </rPr>
      <t>debidamente protegido contra cargas vivas</t>
    </r>
    <r>
      <rPr>
        <b/>
        <sz val="9"/>
        <rFont val="Arial"/>
        <family val="2"/>
      </rPr>
      <t>.</t>
    </r>
    <r>
      <rPr>
        <sz val="9"/>
        <rFont val="Arial"/>
        <family val="2"/>
      </rPr>
      <t xml:space="preserve"> Incluye: materiales, acarreos, cortes, desperdicios, mano de obra, pruebas, equipo y herramienta.</t>
    </r>
  </si>
  <si>
    <t>sube 1</t>
  </si>
  <si>
    <t>sube 2</t>
  </si>
  <si>
    <t>sube 3</t>
  </si>
  <si>
    <t>sube 4</t>
  </si>
  <si>
    <t>sube 5</t>
  </si>
  <si>
    <t>sube 6</t>
  </si>
  <si>
    <t>sube 7</t>
  </si>
  <si>
    <r>
      <rPr>
        <b/>
        <sz val="9"/>
        <rFont val="Arial"/>
        <family val="2"/>
      </rPr>
      <t xml:space="preserve">Cople </t>
    </r>
    <r>
      <rPr>
        <sz val="9"/>
        <rFont val="Arial"/>
        <family val="2"/>
      </rPr>
      <t xml:space="preserve">de PVC hidráulico </t>
    </r>
    <r>
      <rPr>
        <b/>
        <sz val="9"/>
        <rFont val="Arial"/>
        <family val="2"/>
      </rPr>
      <t>de 19 mm</t>
    </r>
    <r>
      <rPr>
        <sz val="9"/>
        <rFont val="Arial"/>
        <family val="2"/>
      </rPr>
      <t>. de diámetro, para cementar, incluye: materiales, mano de obra, pruebas, equipo y herramienta.</t>
    </r>
  </si>
  <si>
    <r>
      <rPr>
        <b/>
        <sz val="9"/>
        <rFont val="Arial"/>
        <family val="2"/>
      </rPr>
      <t xml:space="preserve">Cople </t>
    </r>
    <r>
      <rPr>
        <sz val="9"/>
        <rFont val="Arial"/>
        <family val="2"/>
      </rPr>
      <t xml:space="preserve">de PVC hidráulico </t>
    </r>
    <r>
      <rPr>
        <b/>
        <sz val="9"/>
        <rFont val="Arial"/>
        <family val="2"/>
      </rPr>
      <t>de 38 mm</t>
    </r>
    <r>
      <rPr>
        <sz val="9"/>
        <rFont val="Arial"/>
        <family val="2"/>
      </rPr>
      <t>. de diámetro, para cementar, incluye: materiales, mano de obra, pruebas, equipo y herramienta.</t>
    </r>
  </si>
  <si>
    <r>
      <rPr>
        <b/>
        <sz val="9"/>
        <rFont val="Arial"/>
        <family val="2"/>
      </rPr>
      <t xml:space="preserve">Cople </t>
    </r>
    <r>
      <rPr>
        <sz val="9"/>
        <rFont val="Arial"/>
        <family val="2"/>
      </rPr>
      <t xml:space="preserve">de PVC hidráulico </t>
    </r>
    <r>
      <rPr>
        <b/>
        <sz val="9"/>
        <rFont val="Arial"/>
        <family val="2"/>
      </rPr>
      <t>de 50 mm</t>
    </r>
    <r>
      <rPr>
        <sz val="9"/>
        <rFont val="Arial"/>
        <family val="2"/>
      </rPr>
      <t>. de diámetro, para cementar, incluye: materiales, mano de obra, pruebas, equipo y herramienta.</t>
    </r>
  </si>
  <si>
    <r>
      <rPr>
        <b/>
        <sz val="9"/>
        <rFont val="Arial"/>
        <family val="2"/>
      </rPr>
      <t xml:space="preserve">Cople </t>
    </r>
    <r>
      <rPr>
        <sz val="9"/>
        <rFont val="Arial"/>
        <family val="2"/>
      </rPr>
      <t xml:space="preserve">de PVC hidráulico </t>
    </r>
    <r>
      <rPr>
        <b/>
        <sz val="9"/>
        <rFont val="Arial"/>
        <family val="2"/>
      </rPr>
      <t>de 64 mm</t>
    </r>
    <r>
      <rPr>
        <sz val="9"/>
        <rFont val="Arial"/>
        <family val="2"/>
      </rPr>
      <t>. de diámetro, para cementar, incluye: materiales, mano de obra, pruebas, equipo y herramienta.</t>
    </r>
  </si>
  <si>
    <r>
      <rPr>
        <b/>
        <sz val="9"/>
        <rFont val="Arial"/>
        <family val="2"/>
      </rPr>
      <t xml:space="preserve">Cople </t>
    </r>
    <r>
      <rPr>
        <sz val="9"/>
        <rFont val="Arial"/>
        <family val="2"/>
      </rPr>
      <t xml:space="preserve">de PVC hidráulico </t>
    </r>
    <r>
      <rPr>
        <b/>
        <sz val="9"/>
        <rFont val="Arial"/>
        <family val="2"/>
      </rPr>
      <t>de 75 mm</t>
    </r>
    <r>
      <rPr>
        <sz val="9"/>
        <rFont val="Arial"/>
        <family val="2"/>
      </rPr>
      <t>. de diámetro, para cementar, incluye: materiales, mano de obra, pruebas, equipo y herramienta.</t>
    </r>
  </si>
  <si>
    <r>
      <rPr>
        <b/>
        <sz val="9"/>
        <rFont val="Arial"/>
        <family val="2"/>
      </rPr>
      <t>Codo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90°x19 mm</t>
    </r>
    <r>
      <rPr>
        <sz val="9"/>
        <rFont val="Arial"/>
        <family val="2"/>
      </rPr>
      <t>., incluye: materiales, acarreos, cortes, desperdicios, instalación, mano de obra, pruebas, equipo y herramienta.</t>
    </r>
  </si>
  <si>
    <r>
      <rPr>
        <b/>
        <sz val="9"/>
        <rFont val="Arial"/>
        <family val="2"/>
      </rPr>
      <t>Codo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90°x38 mm</t>
    </r>
    <r>
      <rPr>
        <sz val="9"/>
        <rFont val="Arial"/>
        <family val="2"/>
      </rPr>
      <t>., incluye: materiales, acarreos, cortes, desperdicios, instalación, mano de obra, pruebas, equipo y herramienta.</t>
    </r>
  </si>
  <si>
    <r>
      <rPr>
        <b/>
        <sz val="9"/>
        <rFont val="Arial"/>
        <family val="2"/>
      </rPr>
      <t>Codo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90°x50 mm</t>
    </r>
    <r>
      <rPr>
        <sz val="9"/>
        <rFont val="Arial"/>
        <family val="2"/>
      </rPr>
      <t>., incluye: materiales, acarreos, cortes, desperdicios, instalación, mano de obra, pruebas, equipo y herramienta.</t>
    </r>
  </si>
  <si>
    <r>
      <rPr>
        <b/>
        <sz val="9"/>
        <color indexed="64"/>
        <rFont val="Arial"/>
        <family val="2"/>
      </rPr>
      <t>Reducción campana</t>
    </r>
    <r>
      <rPr>
        <sz val="9"/>
        <color indexed="64"/>
        <rFont val="Arial"/>
        <family val="2"/>
      </rPr>
      <t xml:space="preserve"> de PVC hidráulico Anger RD-26 </t>
    </r>
    <r>
      <rPr>
        <b/>
        <sz val="9"/>
        <color indexed="64"/>
        <rFont val="Arial"/>
        <family val="2"/>
      </rPr>
      <t>de 50x38 mm</t>
    </r>
    <r>
      <rPr>
        <sz val="9"/>
        <color indexed="64"/>
        <rFont val="Arial"/>
        <family val="2"/>
      </rPr>
      <t>. de diámetro, incluye: materiales, mano de obra, pruebas, equipo y herramienta.</t>
    </r>
  </si>
  <si>
    <r>
      <rPr>
        <b/>
        <sz val="9"/>
        <rFont val="Arial"/>
        <family val="2"/>
      </rPr>
      <t>Tee  reducida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50x50x19 mm.</t>
    </r>
    <r>
      <rPr>
        <sz val="9"/>
        <rFont val="Arial"/>
        <family val="2"/>
      </rPr>
      <t xml:space="preserve"> para cementar, incluye: materiales, acarreos, instalación, mano de obra, pruebas, equipo y herramienta.
</t>
    </r>
  </si>
  <si>
    <r>
      <rPr>
        <b/>
        <sz val="9"/>
        <rFont val="Arial"/>
        <family val="2"/>
      </rPr>
      <t>Tee  reducida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64x50x50 mm.</t>
    </r>
    <r>
      <rPr>
        <sz val="9"/>
        <rFont val="Arial"/>
        <family val="2"/>
      </rPr>
      <t xml:space="preserve"> para cementar, incluye: materiales, acarreos, instalación, mano de obra, pruebas, equipo y herramienta.
</t>
    </r>
  </si>
  <si>
    <r>
      <rPr>
        <b/>
        <sz val="9"/>
        <rFont val="Arial"/>
        <family val="2"/>
      </rPr>
      <t>Tee pareja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 xml:space="preserve">de 64 mm. </t>
    </r>
    <r>
      <rPr>
        <sz val="9"/>
        <rFont val="Arial"/>
        <family val="2"/>
      </rPr>
      <t>para cementar, incluye: materiales, acarreos, instalación, mano de obra, pruebas, equipo y herramienta.</t>
    </r>
  </si>
  <si>
    <r>
      <rPr>
        <b/>
        <sz val="9"/>
        <rFont val="Arial"/>
        <family val="2"/>
      </rPr>
      <t>Tee  reducida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64x64x19mm.</t>
    </r>
    <r>
      <rPr>
        <sz val="9"/>
        <rFont val="Arial"/>
        <family val="2"/>
      </rPr>
      <t xml:space="preserve"> para cementar, incluye: materiales, acarreos, instalación, mano de obra, pruebas, equipo y herramienta.
</t>
    </r>
  </si>
  <si>
    <r>
      <rPr>
        <b/>
        <sz val="9"/>
        <rFont val="Arial"/>
        <family val="2"/>
      </rPr>
      <t>Tee  reducida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75x64x64mm.</t>
    </r>
    <r>
      <rPr>
        <sz val="9"/>
        <rFont val="Arial"/>
        <family val="2"/>
      </rPr>
      <t xml:space="preserve"> para cementar, incluye: materiales, acarreos, instalación, mano de obra, pruebas, equipo y herramienta.
</t>
    </r>
  </si>
  <si>
    <r>
      <rPr>
        <b/>
        <sz val="9"/>
        <rFont val="Arial"/>
        <family val="2"/>
      </rPr>
      <t>Tee pareja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 xml:space="preserve">de 75 mm. </t>
    </r>
    <r>
      <rPr>
        <sz val="9"/>
        <rFont val="Arial"/>
        <family val="2"/>
      </rPr>
      <t>para cementar, incluye: materiales, acarreos, instalación, mano de obra, pruebas, equipo y herramienta.</t>
    </r>
  </si>
  <si>
    <r>
      <rPr>
        <b/>
        <sz val="9"/>
        <rFont val="Arial"/>
        <family val="2"/>
      </rPr>
      <t>Codo</t>
    </r>
    <r>
      <rPr>
        <sz val="9"/>
        <rFont val="Arial"/>
        <family val="2"/>
      </rPr>
      <t xml:space="preserve"> de PVC hidráulico </t>
    </r>
    <r>
      <rPr>
        <b/>
        <sz val="9"/>
        <rFont val="Arial"/>
        <family val="2"/>
      </rPr>
      <t>de 90°x75mm</t>
    </r>
    <r>
      <rPr>
        <sz val="9"/>
        <rFont val="Arial"/>
        <family val="2"/>
      </rPr>
      <t>., incluye: materiales, acarreos, cortes, desperdicios, instalación, mano de obra, pruebas, equipo y herramienta.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</si>
  <si>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500mm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</si>
  <si>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t>tubo 150</t>
  </si>
  <si>
    <t>tubo 200</t>
  </si>
  <si>
    <t>tubo 300</t>
  </si>
  <si>
    <t>tubo 380</t>
  </si>
  <si>
    <t>tubo 450</t>
  </si>
  <si>
    <t>tubo 500</t>
  </si>
  <si>
    <t>tubo 550</t>
  </si>
  <si>
    <t>tubo 600</t>
  </si>
  <si>
    <t>tubo 650</t>
  </si>
  <si>
    <t>tubo 700</t>
  </si>
  <si>
    <t>EXTERIORES INSTALACION SANITARIA Y AGUAS PLUVIALES
DE CONJUNTO</t>
  </si>
  <si>
    <t>coples</t>
  </si>
  <si>
    <r>
      <t xml:space="preserve">Suministro e instalacion de </t>
    </r>
    <r>
      <rPr>
        <b/>
        <sz val="9"/>
        <rFont val="Arial"/>
        <family val="2"/>
      </rPr>
      <t>cople de PVC hidraulico de 500mm</t>
    </r>
    <r>
      <rPr>
        <sz val="9"/>
        <rFont val="Arial"/>
        <family val="2"/>
      </rPr>
      <t>. RD26 anger duralon. Incluye acarreos, herramientas y materiales menores.</t>
    </r>
  </si>
  <si>
    <r>
      <t>Suministro e fabricación de</t>
    </r>
    <r>
      <rPr>
        <b/>
        <sz val="9"/>
        <rFont val="Arial"/>
        <family val="2"/>
      </rPr>
      <t xml:space="preserve"> tapa ciega de concreto armado de 8 cms </t>
    </r>
    <r>
      <rPr>
        <sz val="9"/>
        <rFont val="Arial"/>
        <family val="2"/>
      </rPr>
      <t>de espesor (de 40x60 cms, 50x70 cms, 60x80 ó 50x70 cms. Según la profundidad del registro). Incluye: acarreos, mano de obra, herramientas y todo lo necesario para su correcta colocación.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</si>
  <si>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350mm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</si>
  <si>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400mm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</si>
  <si>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610mm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</si>
  <si>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710mm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</si>
  <si>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7</t>
    </r>
    <r>
      <rPr>
        <b/>
        <sz val="9"/>
        <rFont val="Arial"/>
        <family val="2"/>
      </rPr>
      <t>50mm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</si>
  <si>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910mm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</si>
  <si>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instalación de </t>
    </r>
    <r>
      <rPr>
        <b/>
        <sz val="9"/>
        <rFont val="Arial"/>
        <family val="2"/>
      </rPr>
      <t>tubo de PVC</t>
    </r>
    <r>
      <rPr>
        <sz val="9"/>
        <rFont val="Arial"/>
        <family val="2"/>
      </rPr>
      <t xml:space="preserve"> Saint. Ext. Lisos de </t>
    </r>
    <r>
      <rPr>
        <b/>
        <sz val="9"/>
        <rFont val="Arial"/>
        <family val="2"/>
      </rPr>
      <t>1070mm</t>
    </r>
    <r>
      <rPr>
        <sz val="9"/>
        <rFont val="Arial"/>
        <family val="2"/>
      </rPr>
      <t>. marca Plásticos Rex. Incluye excavación, acarreos, nivelación, pruebas, rellenos y retiro de materiales producto de la instalación.</t>
    </r>
  </si>
  <si>
    <r>
      <t xml:space="preserve">Suministro e instalacion de </t>
    </r>
    <r>
      <rPr>
        <b/>
        <sz val="9"/>
        <rFont val="Arial"/>
        <family val="2"/>
      </rPr>
      <t>cople de PVC hidraulico de 350mm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</si>
  <si>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400mm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</si>
  <si>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610mm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</si>
  <si>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710mm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</si>
  <si>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750mm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</si>
  <si>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910mm</t>
    </r>
    <r>
      <rPr>
        <sz val="9"/>
        <rFont val="Arial"/>
        <family val="2"/>
      </rPr>
      <t>. RD26 anger duralon. Incluye acarreos, herramientas y materiales menores.</t>
    </r>
  </si>
  <si>
    <r>
      <t xml:space="preserve">Suministro e instalacion de </t>
    </r>
    <r>
      <rPr>
        <b/>
        <sz val="9"/>
        <rFont val="Arial"/>
        <family val="2"/>
      </rPr>
      <t>cople de PVC hidraulico de 1070mm</t>
    </r>
    <r>
      <rPr>
        <sz val="9"/>
        <rFont val="Arial"/>
        <family val="2"/>
      </rPr>
      <t>. RD26 anger duralon. Incluye acarreos, herramientas y materiales menores.</t>
    </r>
  </si>
  <si>
    <t>1   (14*NOV*2014)</t>
  </si>
  <si>
    <t>POZO-CONJ-01</t>
  </si>
  <si>
    <t>POZO-CONJ-02</t>
  </si>
  <si>
    <t>POZO-CONJ-03</t>
  </si>
  <si>
    <t>POZO-CONJ-04</t>
  </si>
  <si>
    <t>POZO-CONJ-05</t>
  </si>
  <si>
    <t>POZO-CONJ-06</t>
  </si>
  <si>
    <t>POZO-CONJ-07</t>
  </si>
  <si>
    <t>POZO-CONJ-08</t>
  </si>
  <si>
    <t>CON-SAP-01</t>
  </si>
  <si>
    <t>CON-SAP-02</t>
  </si>
  <si>
    <t>CON-SAP-03</t>
  </si>
  <si>
    <t>CON-SAP-04</t>
  </si>
  <si>
    <t>CON-SAP-05</t>
  </si>
  <si>
    <t>CON-SAP-06</t>
  </si>
  <si>
    <t>CON-SAP-07</t>
  </si>
  <si>
    <t>CON-SAP-08</t>
  </si>
  <si>
    <t>CON-SAP-09</t>
  </si>
  <si>
    <t>CON-SAP-10</t>
  </si>
  <si>
    <t>CON-SAP-11</t>
  </si>
  <si>
    <t>CON-SAP-12</t>
  </si>
  <si>
    <t>CON-SAP-13</t>
  </si>
  <si>
    <t>CON-SAP-14</t>
  </si>
  <si>
    <t>CON-SAP-15</t>
  </si>
  <si>
    <t>CON-SAP-16</t>
  </si>
  <si>
    <t>CON-SAP-17</t>
  </si>
  <si>
    <t>CON-SAP-18</t>
  </si>
  <si>
    <t>CON-SAP-19</t>
  </si>
  <si>
    <t>CON-SAP-20</t>
  </si>
  <si>
    <t>CON-SAP-21</t>
  </si>
  <si>
    <t>CON-SAP-22</t>
  </si>
  <si>
    <t>CON-SAP-23</t>
  </si>
  <si>
    <t>CON-SAP-24</t>
  </si>
  <si>
    <t>CON-SAP-25</t>
  </si>
  <si>
    <t>CON-SAP-26</t>
  </si>
  <si>
    <t>CON-SAP-27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</si>
</sst>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0" x14ac:knownFonts="1">
    <font>
      <sz val="10"/>
      <color indexed="64"/>
      <name val="Arial"/>
    </font>
    <font>
      <sz val="10"/>
      <color indexed="6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indexed="23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4"/>
      <color indexed="64"/>
      <name val="Arial"/>
      <family val="2"/>
    </font>
    <font>
      <sz val="9"/>
      <color indexed="64"/>
      <name val="Arial"/>
      <family val="2"/>
    </font>
    <font>
      <b/>
      <sz val="8"/>
      <color indexed="64"/>
      <name val="Arial"/>
      <family val="2"/>
    </font>
    <font>
      <sz val="9"/>
      <color indexed="64"/>
      <name val="Arial Narrow"/>
      <family val="2"/>
    </font>
    <font>
      <sz val="10"/>
      <color indexed="6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64"/>
      <name val="Calibri"/>
      <family val="2"/>
      <scheme val="minor"/>
    </font>
    <font>
      <sz val="14"/>
      <color indexed="64"/>
      <name val="Calibri"/>
      <family val="2"/>
      <scheme val="minor"/>
    </font>
    <font>
      <b/>
      <sz val="6.5"/>
      <color indexed="23"/>
      <name val="Calibri"/>
      <family val="2"/>
      <scheme val="minor"/>
    </font>
    <font>
      <b/>
      <sz val="11"/>
      <name val="Bookman Old Style"/>
      <family val="1"/>
    </font>
    <font>
      <sz val="14"/>
      <name val="Arial"/>
      <family val="2"/>
    </font>
    <font>
      <sz val="8"/>
      <name val="Bookman Old Style"/>
      <family val="1"/>
    </font>
    <font>
      <sz val="8.6"/>
      <color indexed="64"/>
      <name val="Arial"/>
      <family val="2"/>
    </font>
    <font>
      <b/>
      <sz val="8.6"/>
      <color indexed="64"/>
      <name val="Arial"/>
      <family val="2"/>
    </font>
    <font>
      <sz val="8.6"/>
      <color indexed="64"/>
      <name val="Arial Narrow"/>
      <family val="2"/>
    </font>
    <font>
      <sz val="8.6"/>
      <name val="Arial"/>
      <family val="2"/>
    </font>
    <font>
      <b/>
      <sz val="8"/>
      <color rgb="FFFF0000"/>
      <name val="Bookman Old Style"/>
      <family val="1"/>
    </font>
    <font>
      <b/>
      <sz val="14"/>
      <color rgb="FFFF0000"/>
      <name val="Arial"/>
      <family val="2"/>
    </font>
    <font>
      <sz val="12"/>
      <color indexed="64"/>
      <name val="Arial"/>
      <family val="2"/>
    </font>
    <font>
      <b/>
      <sz val="8"/>
      <name val="Bookman Old Style"/>
      <family val="1"/>
    </font>
    <font>
      <sz val="10"/>
      <color indexed="64"/>
      <name val="Arial"/>
    </font>
    <font>
      <b/>
      <sz val="9"/>
      <color indexed="64"/>
      <name val="Arial"/>
      <family val="2"/>
    </font>
    <font>
      <b/>
      <sz val="11"/>
      <color indexed="64"/>
      <name val="Arial"/>
      <family val="2"/>
    </font>
    <font>
      <b/>
      <sz val="10"/>
      <color indexed="6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64"/>
      <name val="Arial"/>
      <family val="2"/>
    </font>
    <font>
      <b/>
      <sz val="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sz val="20"/>
      <color indexed="6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37" fillId="0" borderId="0" applyFont="0" applyFill="0" applyBorder="0" applyAlignment="0" applyProtection="0"/>
  </cellStyleXfs>
  <cellXfs count="273">
    <xf numFmtId="0" fontId="0" fillId="0" borderId="0" xfId="0"/>
    <xf numFmtId="0" fontId="11" fillId="0" borderId="0" xfId="0" applyFont="1"/>
    <xf numFmtId="0" fontId="0" fillId="2" borderId="0" xfId="0" applyFill="1"/>
    <xf numFmtId="0" fontId="1" fillId="0" borderId="0" xfId="0" applyFont="1"/>
    <xf numFmtId="0" fontId="12" fillId="0" borderId="0" xfId="0" applyFont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1" fillId="0" borderId="0" xfId="0" applyFont="1" applyFill="1"/>
    <xf numFmtId="0" fontId="9" fillId="0" borderId="0" xfId="1" applyFont="1" applyFill="1" applyBorder="1" applyAlignment="1"/>
    <xf numFmtId="0" fontId="1" fillId="0" borderId="0" xfId="1" applyBorder="1" applyAlignment="1"/>
    <xf numFmtId="0" fontId="1" fillId="0" borderId="0" xfId="1"/>
    <xf numFmtId="0" fontId="1" fillId="0" borderId="0" xfId="1" applyBorder="1"/>
    <xf numFmtId="0" fontId="9" fillId="0" borderId="0" xfId="1" applyFont="1" applyBorder="1" applyAlignment="1"/>
    <xf numFmtId="0" fontId="9" fillId="0" borderId="0" xfId="1" applyFont="1" applyBorder="1"/>
    <xf numFmtId="49" fontId="5" fillId="0" borderId="0" xfId="1" applyNumberFormat="1" applyFont="1" applyBorder="1" applyAlignment="1">
      <alignment horizontal="center" vertical="center"/>
    </xf>
    <xf numFmtId="0" fontId="9" fillId="0" borderId="0" xfId="1" applyFont="1" applyAlignment="1"/>
    <xf numFmtId="0" fontId="4" fillId="0" borderId="0" xfId="1" applyFont="1" applyBorder="1" applyAlignment="1">
      <alignment horizontal="center" vertical="center" wrapText="1"/>
    </xf>
    <xf numFmtId="0" fontId="3" fillId="0" borderId="0" xfId="1" applyFont="1" applyAlignment="1"/>
    <xf numFmtId="0" fontId="1" fillId="0" borderId="0" xfId="1" applyFont="1"/>
    <xf numFmtId="0" fontId="0" fillId="6" borderId="0" xfId="0" applyFill="1"/>
    <xf numFmtId="0" fontId="1" fillId="6" borderId="0" xfId="0" applyFont="1" applyFill="1"/>
    <xf numFmtId="0" fontId="39" fillId="8" borderId="15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top"/>
    </xf>
    <xf numFmtId="0" fontId="7" fillId="8" borderId="9" xfId="0" applyFont="1" applyFill="1" applyBorder="1" applyAlignment="1">
      <alignment horizontal="justify" vertical="top"/>
    </xf>
    <xf numFmtId="0" fontId="1" fillId="8" borderId="9" xfId="0" applyFont="1" applyFill="1" applyBorder="1" applyAlignment="1">
      <alignment horizontal="center" vertical="top"/>
    </xf>
    <xf numFmtId="4" fontId="9" fillId="8" borderId="9" xfId="0" applyNumberFormat="1" applyFont="1" applyFill="1" applyBorder="1" applyAlignment="1">
      <alignment horizontal="center" vertical="top"/>
    </xf>
    <xf numFmtId="0" fontId="7" fillId="8" borderId="9" xfId="0" applyFont="1" applyFill="1" applyBorder="1" applyAlignment="1">
      <alignment horizontal="justify" vertical="center"/>
    </xf>
    <xf numFmtId="0" fontId="7" fillId="8" borderId="9" xfId="0" applyFont="1" applyFill="1" applyBorder="1" applyAlignment="1">
      <alignment horizontal="justify" vertical="top" wrapText="1"/>
    </xf>
    <xf numFmtId="0" fontId="7" fillId="8" borderId="9" xfId="0" applyFont="1" applyFill="1" applyBorder="1" applyAlignment="1">
      <alignment horizontal="justify" vertical="center" wrapText="1"/>
    </xf>
    <xf numFmtId="0" fontId="9" fillId="8" borderId="9" xfId="0" applyFont="1" applyFill="1" applyBorder="1" applyAlignment="1">
      <alignment horizontal="center" vertical="top"/>
    </xf>
    <xf numFmtId="4" fontId="9" fillId="8" borderId="9" xfId="0" applyNumberFormat="1" applyFont="1" applyFill="1" applyBorder="1" applyAlignment="1">
      <alignment horizontal="center" vertical="top" wrapText="1"/>
    </xf>
    <xf numFmtId="0" fontId="40" fillId="7" borderId="9" xfId="0" applyFont="1" applyFill="1" applyBorder="1"/>
    <xf numFmtId="0" fontId="2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0" fillId="7" borderId="0" xfId="0" applyFill="1"/>
    <xf numFmtId="0" fontId="40" fillId="7" borderId="0" xfId="0" applyFont="1" applyFill="1" applyBorder="1"/>
    <xf numFmtId="0" fontId="1" fillId="0" borderId="0" xfId="0" applyFont="1" applyAlignment="1">
      <alignment horizontal="center"/>
    </xf>
    <xf numFmtId="0" fontId="1" fillId="7" borderId="22" xfId="1" applyFill="1" applyBorder="1"/>
    <xf numFmtId="2" fontId="1" fillId="0" borderId="0" xfId="1" applyNumberFormat="1"/>
    <xf numFmtId="0" fontId="49" fillId="0" borderId="0" xfId="1" applyFont="1" applyAlignment="1">
      <alignment horizontal="center" vertical="center"/>
    </xf>
    <xf numFmtId="2" fontId="1" fillId="9" borderId="0" xfId="1" applyNumberFormat="1" applyFill="1"/>
    <xf numFmtId="0" fontId="1" fillId="8" borderId="9" xfId="0" applyFont="1" applyFill="1" applyBorder="1" applyAlignment="1">
      <alignment horizontal="center" vertical="center"/>
    </xf>
    <xf numFmtId="4" fontId="1" fillId="8" borderId="9" xfId="0" applyNumberFormat="1" applyFont="1" applyFill="1" applyBorder="1" applyAlignment="1">
      <alignment horizontal="center" vertical="center"/>
    </xf>
    <xf numFmtId="0" fontId="29" fillId="8" borderId="0" xfId="0" applyFont="1" applyFill="1"/>
    <xf numFmtId="0" fontId="13" fillId="8" borderId="0" xfId="0" applyFont="1" applyFill="1"/>
    <xf numFmtId="0" fontId="1" fillId="8" borderId="0" xfId="0" applyFont="1" applyFill="1"/>
    <xf numFmtId="0" fontId="0" fillId="8" borderId="0" xfId="0" applyFill="1"/>
    <xf numFmtId="0" fontId="16" fillId="8" borderId="0" xfId="0" applyFont="1" applyFill="1" applyBorder="1"/>
    <xf numFmtId="0" fontId="16" fillId="8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/>
    </xf>
    <xf numFmtId="0" fontId="13" fillId="8" borderId="4" xfId="0" applyFont="1" applyFill="1" applyBorder="1" applyAlignment="1"/>
    <xf numFmtId="0" fontId="24" fillId="8" borderId="0" xfId="0" applyFont="1" applyFill="1" applyBorder="1" applyAlignment="1"/>
    <xf numFmtId="0" fontId="16" fillId="8" borderId="0" xfId="0" applyFont="1" applyFill="1" applyBorder="1" applyAlignment="1"/>
    <xf numFmtId="0" fontId="29" fillId="8" borderId="2" xfId="0" applyFont="1" applyFill="1" applyBorder="1" applyAlignment="1"/>
    <xf numFmtId="0" fontId="13" fillId="8" borderId="0" xfId="0" applyFont="1" applyFill="1" applyAlignment="1"/>
    <xf numFmtId="0" fontId="25" fillId="8" borderId="0" xfId="0" applyFont="1" applyFill="1" applyBorder="1" applyAlignment="1"/>
    <xf numFmtId="0" fontId="16" fillId="8" borderId="0" xfId="0" applyFont="1" applyFill="1"/>
    <xf numFmtId="0" fontId="17" fillId="8" borderId="0" xfId="0" applyFont="1" applyFill="1" applyBorder="1" applyAlignment="1">
      <alignment vertical="center"/>
    </xf>
    <xf numFmtId="0" fontId="18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/>
    <xf numFmtId="0" fontId="31" fillId="8" borderId="2" xfId="0" applyFont="1" applyFill="1" applyBorder="1" applyAlignment="1"/>
    <xf numFmtId="0" fontId="19" fillId="8" borderId="0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19" fillId="8" borderId="0" xfId="0" applyFont="1" applyFill="1" applyBorder="1" applyAlignment="1">
      <alignment horizontal="center" vertical="center"/>
    </xf>
    <xf numFmtId="0" fontId="15" fillId="8" borderId="0" xfId="0" applyFont="1" applyFill="1" applyAlignment="1"/>
    <xf numFmtId="0" fontId="19" fillId="8" borderId="0" xfId="0" applyFont="1" applyFill="1" applyBorder="1" applyAlignment="1"/>
    <xf numFmtId="0" fontId="19" fillId="8" borderId="0" xfId="0" applyFont="1" applyFill="1" applyBorder="1"/>
    <xf numFmtId="0" fontId="30" fillId="8" borderId="2" xfId="1" applyFont="1" applyFill="1" applyBorder="1"/>
    <xf numFmtId="0" fontId="13" fillId="8" borderId="0" xfId="0" applyFont="1" applyFill="1" applyBorder="1"/>
    <xf numFmtId="0" fontId="18" fillId="8" borderId="0" xfId="0" applyFont="1" applyFill="1"/>
    <xf numFmtId="0" fontId="18" fillId="8" borderId="0" xfId="0" applyFont="1" applyFill="1" applyBorder="1" applyAlignment="1">
      <alignment horizontal="center"/>
    </xf>
    <xf numFmtId="0" fontId="13" fillId="8" borderId="0" xfId="0" applyFont="1" applyFill="1" applyBorder="1" applyAlignment="1"/>
    <xf numFmtId="0" fontId="30" fillId="8" borderId="13" xfId="1" applyFont="1" applyFill="1" applyBorder="1"/>
    <xf numFmtId="0" fontId="13" fillId="8" borderId="3" xfId="0" applyFont="1" applyFill="1" applyBorder="1"/>
    <xf numFmtId="0" fontId="21" fillId="8" borderId="0" xfId="0" applyFont="1" applyFill="1" applyBorder="1"/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8" borderId="0" xfId="0" applyFont="1" applyFill="1" applyBorder="1"/>
    <xf numFmtId="0" fontId="22" fillId="8" borderId="0" xfId="0" applyFont="1" applyFill="1" applyBorder="1"/>
    <xf numFmtId="0" fontId="22" fillId="8" borderId="0" xfId="0" applyFont="1" applyFill="1" applyBorder="1" applyAlignment="1">
      <alignment horizontal="center" vertical="center"/>
    </xf>
    <xf numFmtId="0" fontId="7" fillId="8" borderId="0" xfId="0" applyFont="1" applyFill="1"/>
    <xf numFmtId="49" fontId="38" fillId="8" borderId="15" xfId="0" applyNumberFormat="1" applyFont="1" applyFill="1" applyBorder="1" applyAlignment="1">
      <alignment vertical="top"/>
    </xf>
    <xf numFmtId="0" fontId="39" fillId="8" borderId="15" xfId="0" applyFont="1" applyFill="1" applyBorder="1" applyAlignment="1">
      <alignment horizontal="center" vertical="center"/>
    </xf>
    <xf numFmtId="0" fontId="40" fillId="8" borderId="15" xfId="0" applyFont="1" applyFill="1" applyBorder="1" applyAlignment="1">
      <alignment horizontal="center" vertical="center"/>
    </xf>
    <xf numFmtId="4" fontId="40" fillId="8" borderId="14" xfId="0" applyNumberFormat="1" applyFont="1" applyFill="1" applyBorder="1" applyAlignment="1">
      <alignment horizontal="center" vertical="center"/>
    </xf>
    <xf numFmtId="164" fontId="40" fillId="8" borderId="15" xfId="0" applyNumberFormat="1" applyFont="1" applyFill="1" applyBorder="1" applyAlignment="1">
      <alignment horizontal="center" vertical="center"/>
    </xf>
    <xf numFmtId="164" fontId="40" fillId="8" borderId="15" xfId="0" applyNumberFormat="1" applyFont="1" applyFill="1" applyBorder="1" applyAlignment="1">
      <alignment horizontal="right" vertical="center"/>
    </xf>
    <xf numFmtId="0" fontId="14" fillId="8" borderId="0" xfId="0" applyFont="1" applyFill="1" applyBorder="1" applyAlignment="1">
      <alignment horizontal="center" vertical="top"/>
    </xf>
    <xf numFmtId="4" fontId="14" fillId="8" borderId="0" xfId="0" applyNumberFormat="1" applyFont="1" applyFill="1" applyBorder="1" applyAlignment="1">
      <alignment horizontal="center" vertical="top"/>
    </xf>
    <xf numFmtId="164" fontId="14" fillId="8" borderId="0" xfId="0" applyNumberFormat="1" applyFont="1" applyFill="1" applyBorder="1" applyAlignment="1">
      <alignment horizontal="center" vertical="top"/>
    </xf>
    <xf numFmtId="164" fontId="14" fillId="8" borderId="0" xfId="0" applyNumberFormat="1" applyFont="1" applyFill="1" applyBorder="1" applyAlignment="1">
      <alignment horizontal="right" vertical="top"/>
    </xf>
    <xf numFmtId="0" fontId="39" fillId="8" borderId="0" xfId="2" applyFont="1" applyFill="1" applyBorder="1" applyAlignment="1">
      <alignment horizontal="center" vertical="center"/>
    </xf>
    <xf numFmtId="0" fontId="7" fillId="8" borderId="15" xfId="0" applyFont="1" applyFill="1" applyBorder="1"/>
    <xf numFmtId="0" fontId="9" fillId="8" borderId="15" xfId="0" applyFont="1" applyFill="1" applyBorder="1" applyAlignment="1">
      <alignment vertical="center"/>
    </xf>
    <xf numFmtId="0" fontId="9" fillId="8" borderId="15" xfId="0" applyFont="1" applyFill="1" applyBorder="1" applyAlignment="1">
      <alignment horizontal="center" vertical="center"/>
    </xf>
    <xf numFmtId="2" fontId="9" fillId="8" borderId="9" xfId="0" applyNumberFormat="1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right" vertical="center"/>
    </xf>
    <xf numFmtId="0" fontId="9" fillId="8" borderId="0" xfId="0" applyFont="1" applyFill="1" applyBorder="1" applyAlignment="1">
      <alignment horizontal="center" vertical="center"/>
    </xf>
    <xf numFmtId="0" fontId="9" fillId="8" borderId="0" xfId="0" applyFont="1" applyFill="1" applyBorder="1"/>
    <xf numFmtId="0" fontId="9" fillId="8" borderId="0" xfId="0" applyFont="1" applyFill="1" applyBorder="1" applyAlignment="1"/>
    <xf numFmtId="0" fontId="9" fillId="8" borderId="0" xfId="0" applyFont="1" applyFill="1"/>
    <xf numFmtId="164" fontId="13" fillId="8" borderId="9" xfId="0" applyNumberFormat="1" applyFont="1" applyFill="1" applyBorder="1" applyAlignment="1">
      <alignment horizontal="center" vertical="top"/>
    </xf>
    <xf numFmtId="164" fontId="1" fillId="8" borderId="9" xfId="0" applyNumberFormat="1" applyFont="1" applyFill="1" applyBorder="1" applyAlignment="1">
      <alignment horizontal="right" vertical="top"/>
    </xf>
    <xf numFmtId="0" fontId="13" fillId="8" borderId="0" xfId="0" applyFont="1" applyFill="1" applyBorder="1" applyAlignment="1">
      <alignment horizontal="center" vertical="top"/>
    </xf>
    <xf numFmtId="4" fontId="13" fillId="8" borderId="0" xfId="0" applyNumberFormat="1" applyFont="1" applyFill="1" applyBorder="1" applyAlignment="1">
      <alignment horizontal="center" vertical="top"/>
    </xf>
    <xf numFmtId="164" fontId="13" fillId="8" borderId="0" xfId="0" applyNumberFormat="1" applyFont="1" applyFill="1" applyBorder="1" applyAlignment="1">
      <alignment horizontal="center" vertical="top"/>
    </xf>
    <xf numFmtId="164" fontId="13" fillId="8" borderId="0" xfId="0" applyNumberFormat="1" applyFont="1" applyFill="1" applyBorder="1" applyAlignment="1">
      <alignment horizontal="right" vertical="top"/>
    </xf>
    <xf numFmtId="0" fontId="13" fillId="8" borderId="0" xfId="2" applyFont="1" applyFill="1" applyBorder="1" applyAlignment="1">
      <alignment horizontal="justify" vertical="top"/>
    </xf>
    <xf numFmtId="0" fontId="13" fillId="8" borderId="0" xfId="3" applyFont="1" applyFill="1" applyBorder="1" applyAlignment="1">
      <alignment horizontal="center" vertical="top"/>
    </xf>
    <xf numFmtId="164" fontId="41" fillId="8" borderId="16" xfId="5" applyNumberFormat="1" applyFont="1" applyFill="1" applyBorder="1" applyAlignment="1">
      <alignment horizontal="center" vertical="top"/>
    </xf>
    <xf numFmtId="164" fontId="1" fillId="8" borderId="9" xfId="0" applyNumberFormat="1" applyFont="1" applyFill="1" applyBorder="1" applyAlignment="1">
      <alignment horizontal="center" vertical="top"/>
    </xf>
    <xf numFmtId="49" fontId="13" fillId="8" borderId="9" xfId="0" applyNumberFormat="1" applyFont="1" applyFill="1" applyBorder="1" applyAlignment="1">
      <alignment horizontal="left" vertical="top"/>
    </xf>
    <xf numFmtId="164" fontId="1" fillId="8" borderId="9" xfId="0" applyNumberFormat="1" applyFont="1" applyFill="1" applyBorder="1" applyAlignment="1">
      <alignment horizontal="center" vertical="center"/>
    </xf>
    <xf numFmtId="164" fontId="1" fillId="8" borderId="9" xfId="0" applyNumberFormat="1" applyFont="1" applyFill="1" applyBorder="1" applyAlignment="1">
      <alignment horizontal="right" vertical="center"/>
    </xf>
    <xf numFmtId="49" fontId="13" fillId="8" borderId="15" xfId="0" applyNumberFormat="1" applyFont="1" applyFill="1" applyBorder="1" applyAlignment="1">
      <alignment horizontal="left" vertical="top"/>
    </xf>
    <xf numFmtId="0" fontId="1" fillId="8" borderId="15" xfId="0" applyFont="1" applyFill="1" applyBorder="1" applyAlignment="1">
      <alignment horizontal="center" vertical="center"/>
    </xf>
    <xf numFmtId="4" fontId="1" fillId="8" borderId="15" xfId="0" applyNumberFormat="1" applyFont="1" applyFill="1" applyBorder="1" applyAlignment="1">
      <alignment horizontal="center" vertical="center"/>
    </xf>
    <xf numFmtId="44" fontId="41" fillId="8" borderId="16" xfId="5" applyFont="1" applyFill="1" applyBorder="1" applyAlignment="1">
      <alignment horizontal="center" vertical="top"/>
    </xf>
    <xf numFmtId="0" fontId="9" fillId="8" borderId="9" xfId="0" applyFont="1" applyFill="1" applyBorder="1" applyAlignment="1">
      <alignment horizontal="center" vertical="center"/>
    </xf>
    <xf numFmtId="4" fontId="9" fillId="8" borderId="9" xfId="0" applyNumberFormat="1" applyFont="1" applyFill="1" applyBorder="1" applyAlignment="1">
      <alignment horizontal="center" vertical="center"/>
    </xf>
    <xf numFmtId="0" fontId="1" fillId="8" borderId="0" xfId="1" applyFill="1"/>
    <xf numFmtId="0" fontId="13" fillId="8" borderId="0" xfId="1" applyFont="1" applyFill="1" applyBorder="1" applyAlignment="1">
      <alignment horizontal="center" vertical="top"/>
    </xf>
    <xf numFmtId="4" fontId="13" fillId="8" borderId="0" xfId="1" applyNumberFormat="1" applyFont="1" applyFill="1" applyBorder="1" applyAlignment="1">
      <alignment horizontal="center" vertical="top"/>
    </xf>
    <xf numFmtId="164" fontId="13" fillId="8" borderId="0" xfId="1" applyNumberFormat="1" applyFont="1" applyFill="1" applyBorder="1" applyAlignment="1">
      <alignment horizontal="center" vertical="top"/>
    </xf>
    <xf numFmtId="164" fontId="13" fillId="8" borderId="0" xfId="1" applyNumberFormat="1" applyFont="1" applyFill="1" applyBorder="1" applyAlignment="1">
      <alignment horizontal="right" vertical="top"/>
    </xf>
    <xf numFmtId="164" fontId="9" fillId="8" borderId="0" xfId="0" applyNumberFormat="1" applyFont="1" applyFill="1" applyAlignment="1">
      <alignment horizontal="center" vertical="top" wrapText="1"/>
    </xf>
    <xf numFmtId="0" fontId="13" fillId="8" borderId="0" xfId="0" applyFont="1" applyFill="1" applyBorder="1" applyAlignment="1">
      <alignment horizontal="justify" vertical="top"/>
    </xf>
    <xf numFmtId="164" fontId="9" fillId="8" borderId="9" xfId="0" applyNumberFormat="1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left" vertical="top"/>
    </xf>
    <xf numFmtId="0" fontId="42" fillId="8" borderId="9" xfId="0" applyFont="1" applyFill="1" applyBorder="1" applyAlignment="1">
      <alignment horizontal="justify" vertical="center" wrapText="1"/>
    </xf>
    <xf numFmtId="0" fontId="0" fillId="8" borderId="0" xfId="0" applyFill="1" applyBorder="1"/>
    <xf numFmtId="0" fontId="1" fillId="8" borderId="0" xfId="1" applyFill="1" applyBorder="1"/>
    <xf numFmtId="164" fontId="1" fillId="8" borderId="19" xfId="0" applyNumberFormat="1" applyFont="1" applyFill="1" applyBorder="1" applyAlignment="1">
      <alignment horizontal="center" vertical="top"/>
    </xf>
    <xf numFmtId="49" fontId="13" fillId="8" borderId="0" xfId="0" applyNumberFormat="1" applyFont="1" applyFill="1" applyBorder="1" applyAlignment="1">
      <alignment vertical="top"/>
    </xf>
    <xf numFmtId="164" fontId="40" fillId="8" borderId="0" xfId="0" applyNumberFormat="1" applyFont="1" applyFill="1" applyBorder="1" applyAlignment="1">
      <alignment horizontal="right" vertical="top"/>
    </xf>
    <xf numFmtId="0" fontId="8" fillId="8" borderId="9" xfId="0" applyFont="1" applyFill="1" applyBorder="1" applyAlignment="1">
      <alignment horizontal="justify" vertical="center"/>
    </xf>
    <xf numFmtId="49" fontId="7" fillId="8" borderId="15" xfId="0" applyNumberFormat="1" applyFont="1" applyFill="1" applyBorder="1" applyAlignment="1">
      <alignment horizontal="left" vertical="top"/>
    </xf>
    <xf numFmtId="0" fontId="39" fillId="8" borderId="15" xfId="0" applyFont="1" applyFill="1" applyBorder="1" applyAlignment="1">
      <alignment horizontal="center" vertical="top" wrapText="1"/>
    </xf>
    <xf numFmtId="0" fontId="9" fillId="8" borderId="15" xfId="0" applyFont="1" applyFill="1" applyBorder="1" applyAlignment="1">
      <alignment horizontal="center" vertical="top"/>
    </xf>
    <xf numFmtId="4" fontId="9" fillId="8" borderId="15" xfId="0" applyNumberFormat="1" applyFont="1" applyFill="1" applyBorder="1" applyAlignment="1">
      <alignment horizontal="center" vertical="top"/>
    </xf>
    <xf numFmtId="164" fontId="9" fillId="8" borderId="9" xfId="0" applyNumberFormat="1" applyFont="1" applyFill="1" applyBorder="1" applyAlignment="1">
      <alignment horizontal="center" vertical="top"/>
    </xf>
    <xf numFmtId="0" fontId="9" fillId="8" borderId="0" xfId="0" applyFont="1" applyFill="1" applyAlignment="1">
      <alignment vertical="top"/>
    </xf>
    <xf numFmtId="164" fontId="41" fillId="8" borderId="9" xfId="5" applyNumberFormat="1" applyFont="1" applyFill="1" applyBorder="1" applyAlignment="1">
      <alignment horizontal="center" vertical="top"/>
    </xf>
    <xf numFmtId="0" fontId="38" fillId="8" borderId="0" xfId="0" applyFont="1" applyFill="1" applyBorder="1" applyAlignment="1">
      <alignment horizontal="center" vertical="top"/>
    </xf>
    <xf numFmtId="164" fontId="38" fillId="8" borderId="0" xfId="0" applyNumberFormat="1" applyFont="1" applyFill="1" applyBorder="1" applyAlignment="1">
      <alignment horizontal="center" vertical="top"/>
    </xf>
    <xf numFmtId="164" fontId="38" fillId="8" borderId="0" xfId="0" applyNumberFormat="1" applyFont="1" applyFill="1" applyBorder="1" applyAlignment="1">
      <alignment horizontal="right" vertical="top"/>
    </xf>
    <xf numFmtId="0" fontId="38" fillId="8" borderId="0" xfId="3" applyFont="1" applyFill="1" applyBorder="1" applyAlignment="1">
      <alignment horizontal="center" vertical="top"/>
    </xf>
    <xf numFmtId="4" fontId="9" fillId="8" borderId="15" xfId="0" applyNumberFormat="1" applyFont="1" applyFill="1" applyBorder="1" applyAlignment="1">
      <alignment horizontal="center" vertical="center"/>
    </xf>
    <xf numFmtId="164" fontId="9" fillId="8" borderId="9" xfId="0" applyNumberFormat="1" applyFont="1" applyFill="1" applyBorder="1" applyAlignment="1">
      <alignment horizontal="center" vertical="center"/>
    </xf>
    <xf numFmtId="164" fontId="7" fillId="8" borderId="9" xfId="0" applyNumberFormat="1" applyFont="1" applyFill="1" applyBorder="1" applyAlignment="1">
      <alignment horizontal="center" vertical="top"/>
    </xf>
    <xf numFmtId="4" fontId="1" fillId="8" borderId="9" xfId="0" applyNumberFormat="1" applyFont="1" applyFill="1" applyBorder="1" applyAlignment="1">
      <alignment horizontal="center" vertical="top"/>
    </xf>
    <xf numFmtId="0" fontId="39" fillId="8" borderId="0" xfId="2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wrapText="1"/>
    </xf>
    <xf numFmtId="4" fontId="9" fillId="8" borderId="0" xfId="0" applyNumberFormat="1" applyFont="1" applyFill="1" applyBorder="1" applyAlignment="1">
      <alignment horizontal="center" vertical="center" wrapText="1"/>
    </xf>
    <xf numFmtId="4" fontId="9" fillId="8" borderId="9" xfId="0" applyNumberFormat="1" applyFont="1" applyFill="1" applyBorder="1" applyAlignment="1">
      <alignment horizontal="center" vertical="center" wrapText="1"/>
    </xf>
    <xf numFmtId="0" fontId="7" fillId="8" borderId="9" xfId="1" applyFont="1" applyFill="1" applyBorder="1" applyAlignment="1">
      <alignment horizontal="left" vertical="top" wrapText="1"/>
    </xf>
    <xf numFmtId="0" fontId="39" fillId="8" borderId="9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top" wrapText="1"/>
    </xf>
    <xf numFmtId="4" fontId="9" fillId="8" borderId="9" xfId="1" applyNumberFormat="1" applyFont="1" applyFill="1" applyBorder="1" applyAlignment="1">
      <alignment horizontal="center" vertical="center" wrapText="1"/>
    </xf>
    <xf numFmtId="0" fontId="9" fillId="8" borderId="0" xfId="1" applyFont="1" applyFill="1" applyBorder="1" applyAlignment="1"/>
    <xf numFmtId="0" fontId="9" fillId="8" borderId="0" xfId="1" applyFont="1" applyFill="1" applyBorder="1" applyAlignment="1">
      <alignment horizontal="center" vertical="center" wrapText="1"/>
    </xf>
    <xf numFmtId="0" fontId="9" fillId="8" borderId="0" xfId="1" applyFont="1" applyFill="1" applyBorder="1" applyAlignment="1">
      <alignment wrapText="1"/>
    </xf>
    <xf numFmtId="4" fontId="9" fillId="8" borderId="0" xfId="1" applyNumberFormat="1" applyFont="1" applyFill="1" applyBorder="1" applyAlignment="1">
      <alignment horizontal="center" vertical="center" wrapText="1"/>
    </xf>
    <xf numFmtId="0" fontId="9" fillId="8" borderId="0" xfId="1" applyFont="1" applyFill="1" applyBorder="1"/>
    <xf numFmtId="4" fontId="7" fillId="8" borderId="0" xfId="1" applyNumberFormat="1" applyFont="1" applyFill="1" applyBorder="1" applyAlignment="1">
      <alignment horizontal="center" vertical="center"/>
    </xf>
    <xf numFmtId="4" fontId="9" fillId="8" borderId="0" xfId="1" applyNumberFormat="1" applyFont="1" applyFill="1" applyBorder="1" applyAlignment="1">
      <alignment horizontal="center" vertical="center"/>
    </xf>
    <xf numFmtId="0" fontId="9" fillId="8" borderId="0" xfId="1" applyFont="1" applyFill="1" applyBorder="1" applyAlignment="1">
      <alignment horizontal="center" vertical="center"/>
    </xf>
    <xf numFmtId="0" fontId="9" fillId="8" borderId="0" xfId="1" applyFont="1" applyFill="1"/>
    <xf numFmtId="49" fontId="7" fillId="8" borderId="9" xfId="1" applyNumberFormat="1" applyFont="1" applyFill="1" applyBorder="1" applyAlignment="1">
      <alignment horizontal="left" vertical="top"/>
    </xf>
    <xf numFmtId="0" fontId="7" fillId="8" borderId="9" xfId="1" applyFont="1" applyFill="1" applyBorder="1" applyAlignment="1">
      <alignment horizontal="justify" vertical="top"/>
    </xf>
    <xf numFmtId="0" fontId="7" fillId="8" borderId="9" xfId="1" applyFont="1" applyFill="1" applyBorder="1" applyAlignment="1">
      <alignment horizontal="center" vertical="top"/>
    </xf>
    <xf numFmtId="4" fontId="7" fillId="8" borderId="9" xfId="1" applyNumberFormat="1" applyFont="1" applyFill="1" applyBorder="1" applyAlignment="1">
      <alignment horizontal="center" vertical="top"/>
    </xf>
    <xf numFmtId="164" fontId="7" fillId="8" borderId="9" xfId="1" applyNumberFormat="1" applyFont="1" applyFill="1" applyBorder="1" applyAlignment="1">
      <alignment horizontal="center" vertical="top"/>
    </xf>
    <xf numFmtId="164" fontId="13" fillId="8" borderId="9" xfId="1" applyNumberFormat="1" applyFont="1" applyFill="1" applyBorder="1" applyAlignment="1">
      <alignment horizontal="center" vertical="top"/>
    </xf>
    <xf numFmtId="0" fontId="13" fillId="8" borderId="9" xfId="0" applyFont="1" applyFill="1" applyBorder="1" applyAlignment="1">
      <alignment horizontal="justify" vertical="top"/>
    </xf>
    <xf numFmtId="0" fontId="13" fillId="8" borderId="9" xfId="0" applyFont="1" applyFill="1" applyBorder="1" applyAlignment="1">
      <alignment horizontal="center" vertical="top"/>
    </xf>
    <xf numFmtId="49" fontId="43" fillId="8" borderId="9" xfId="0" applyNumberFormat="1" applyFont="1" applyFill="1" applyBorder="1" applyAlignment="1">
      <alignment horizontal="left" vertical="top"/>
    </xf>
    <xf numFmtId="0" fontId="39" fillId="8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horizontal="center" vertical="top"/>
    </xf>
    <xf numFmtId="4" fontId="14" fillId="8" borderId="9" xfId="0" applyNumberFormat="1" applyFont="1" applyFill="1" applyBorder="1" applyAlignment="1">
      <alignment horizontal="center" vertical="top"/>
    </xf>
    <xf numFmtId="0" fontId="0" fillId="8" borderId="9" xfId="0" applyFill="1" applyBorder="1"/>
    <xf numFmtId="49" fontId="14" fillId="8" borderId="0" xfId="0" applyNumberFormat="1" applyFont="1" applyFill="1" applyBorder="1" applyAlignment="1">
      <alignment vertical="top"/>
    </xf>
    <xf numFmtId="4" fontId="0" fillId="8" borderId="0" xfId="0" applyNumberForma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right"/>
    </xf>
    <xf numFmtId="0" fontId="13" fillId="8" borderId="9" xfId="0" applyFont="1" applyFill="1" applyBorder="1" applyAlignment="1">
      <alignment horizontal="justify" vertical="top" wrapText="1"/>
    </xf>
    <xf numFmtId="0" fontId="44" fillId="8" borderId="0" xfId="0" applyFont="1" applyFill="1" applyBorder="1" applyAlignment="1">
      <alignment horizontal="center" vertical="center" wrapText="1"/>
    </xf>
    <xf numFmtId="2" fontId="9" fillId="8" borderId="0" xfId="0" applyNumberFormat="1" applyFont="1" applyFill="1" applyBorder="1" applyAlignment="1"/>
    <xf numFmtId="2" fontId="9" fillId="8" borderId="0" xfId="0" applyNumberFormat="1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top"/>
    </xf>
    <xf numFmtId="4" fontId="7" fillId="8" borderId="0" xfId="0" applyNumberFormat="1" applyFont="1" applyFill="1" applyBorder="1" applyAlignment="1">
      <alignment horizontal="center" vertical="top"/>
    </xf>
    <xf numFmtId="164" fontId="7" fillId="8" borderId="0" xfId="0" applyNumberFormat="1" applyFont="1" applyFill="1" applyBorder="1" applyAlignment="1">
      <alignment horizontal="center" vertical="top"/>
    </xf>
    <xf numFmtId="164" fontId="7" fillId="8" borderId="0" xfId="0" applyNumberFormat="1" applyFont="1" applyFill="1" applyBorder="1" applyAlignment="1">
      <alignment horizontal="right" vertical="top"/>
    </xf>
    <xf numFmtId="0" fontId="10" fillId="8" borderId="0" xfId="0" applyFont="1" applyFill="1" applyBorder="1" applyAlignment="1">
      <alignment horizontal="center" vertical="center" wrapText="1"/>
    </xf>
    <xf numFmtId="4" fontId="9" fillId="8" borderId="0" xfId="0" applyNumberFormat="1" applyFont="1" applyFill="1" applyBorder="1" applyAlignment="1">
      <alignment horizontal="center" vertical="center"/>
    </xf>
    <xf numFmtId="0" fontId="43" fillId="8" borderId="9" xfId="0" applyFont="1" applyFill="1" applyBorder="1" applyAlignment="1">
      <alignment horizontal="right" vertical="center"/>
    </xf>
    <xf numFmtId="49" fontId="13" fillId="8" borderId="9" xfId="1" applyNumberFormat="1" applyFont="1" applyFill="1" applyBorder="1" applyAlignment="1">
      <alignment horizontal="left" vertical="top"/>
    </xf>
    <xf numFmtId="0" fontId="40" fillId="8" borderId="9" xfId="1" applyFont="1" applyFill="1" applyBorder="1" applyAlignment="1">
      <alignment horizontal="center" vertical="top"/>
    </xf>
    <xf numFmtId="4" fontId="40" fillId="8" borderId="9" xfId="1" applyNumberFormat="1" applyFont="1" applyFill="1" applyBorder="1" applyAlignment="1">
      <alignment horizontal="center" vertical="top"/>
    </xf>
    <xf numFmtId="0" fontId="1" fillId="8" borderId="9" xfId="1" applyFont="1" applyFill="1" applyBorder="1" applyAlignment="1">
      <alignment vertical="top"/>
    </xf>
    <xf numFmtId="0" fontId="7" fillId="8" borderId="9" xfId="1" applyFont="1" applyFill="1" applyBorder="1" applyAlignment="1">
      <alignment horizontal="justify" vertical="top" wrapText="1"/>
    </xf>
    <xf numFmtId="0" fontId="1" fillId="8" borderId="9" xfId="1" applyFont="1" applyFill="1" applyBorder="1" applyAlignment="1">
      <alignment horizontal="center" vertical="top"/>
    </xf>
    <xf numFmtId="4" fontId="1" fillId="8" borderId="9" xfId="1" applyNumberFormat="1" applyFont="1" applyFill="1" applyBorder="1" applyAlignment="1">
      <alignment horizontal="center" vertical="top"/>
    </xf>
    <xf numFmtId="0" fontId="13" fillId="8" borderId="9" xfId="1" applyFont="1" applyFill="1" applyBorder="1" applyAlignment="1">
      <alignment horizontal="justify" vertical="top" wrapText="1"/>
    </xf>
    <xf numFmtId="49" fontId="13" fillId="8" borderId="15" xfId="1" applyNumberFormat="1" applyFont="1" applyFill="1" applyBorder="1" applyAlignment="1">
      <alignment horizontal="left" vertical="top"/>
    </xf>
    <xf numFmtId="0" fontId="1" fillId="8" borderId="15" xfId="1" applyFont="1" applyFill="1" applyBorder="1" applyAlignment="1">
      <alignment horizontal="center" vertical="top"/>
    </xf>
    <xf numFmtId="4" fontId="1" fillId="8" borderId="15" xfId="1" applyNumberFormat="1" applyFont="1" applyFill="1" applyBorder="1" applyAlignment="1">
      <alignment horizontal="center" vertical="top"/>
    </xf>
    <xf numFmtId="164" fontId="1" fillId="8" borderId="9" xfId="1" applyNumberFormat="1" applyFont="1" applyFill="1" applyBorder="1" applyAlignment="1">
      <alignment horizontal="center" vertical="top"/>
    </xf>
    <xf numFmtId="0" fontId="14" fillId="8" borderId="0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/>
    </xf>
    <xf numFmtId="164" fontId="9" fillId="8" borderId="9" xfId="0" applyNumberFormat="1" applyFont="1" applyFill="1" applyBorder="1" applyAlignment="1">
      <alignment horizontal="right" vertical="center"/>
    </xf>
    <xf numFmtId="4" fontId="9" fillId="8" borderId="9" xfId="0" applyNumberFormat="1" applyFont="1" applyFill="1" applyBorder="1" applyAlignment="1">
      <alignment horizontal="right" vertical="center"/>
    </xf>
    <xf numFmtId="49" fontId="13" fillId="8" borderId="20" xfId="0" applyNumberFormat="1" applyFont="1" applyFill="1" applyBorder="1" applyAlignment="1">
      <alignment horizontal="left" vertical="top"/>
    </xf>
    <xf numFmtId="0" fontId="1" fillId="8" borderId="20" xfId="0" applyFont="1" applyFill="1" applyBorder="1" applyAlignment="1">
      <alignment horizontal="center" vertical="center"/>
    </xf>
    <xf numFmtId="4" fontId="1" fillId="8" borderId="20" xfId="0" applyNumberFormat="1" applyFont="1" applyFill="1" applyBorder="1" applyAlignment="1">
      <alignment horizontal="center" vertical="center"/>
    </xf>
    <xf numFmtId="164" fontId="1" fillId="8" borderId="21" xfId="0" applyNumberFormat="1" applyFont="1" applyFill="1" applyBorder="1" applyAlignment="1">
      <alignment horizontal="center" vertical="center"/>
    </xf>
    <xf numFmtId="164" fontId="1" fillId="8" borderId="21" xfId="0" applyNumberFormat="1" applyFont="1" applyFill="1" applyBorder="1" applyAlignment="1">
      <alignment horizontal="right" vertical="center"/>
    </xf>
    <xf numFmtId="0" fontId="47" fillId="8" borderId="9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/>
    <xf numFmtId="0" fontId="1" fillId="8" borderId="0" xfId="0" applyNumberFormat="1" applyFont="1" applyFill="1" applyBorder="1" applyAlignment="1">
      <alignment vertical="top"/>
    </xf>
    <xf numFmtId="0" fontId="1" fillId="8" borderId="0" xfId="0" applyFont="1" applyFill="1" applyAlignment="1"/>
    <xf numFmtId="0" fontId="7" fillId="8" borderId="9" xfId="0" applyNumberFormat="1" applyFont="1" applyFill="1" applyBorder="1" applyAlignment="1">
      <alignment horizontal="left" vertical="top"/>
    </xf>
    <xf numFmtId="0" fontId="7" fillId="8" borderId="9" xfId="0" applyFont="1" applyFill="1" applyBorder="1" applyAlignment="1">
      <alignment horizontal="center" vertical="top"/>
    </xf>
    <xf numFmtId="4" fontId="7" fillId="8" borderId="9" xfId="0" applyNumberFormat="1" applyFont="1" applyFill="1" applyBorder="1" applyAlignment="1">
      <alignment horizontal="center" vertical="top"/>
    </xf>
    <xf numFmtId="0" fontId="9" fillId="8" borderId="9" xfId="0" applyFont="1" applyFill="1" applyBorder="1" applyAlignment="1">
      <alignment horizontal="justify" vertical="center" wrapText="1"/>
    </xf>
    <xf numFmtId="0" fontId="9" fillId="8" borderId="0" xfId="0" applyNumberFormat="1" applyFont="1" applyFill="1" applyBorder="1" applyAlignment="1">
      <alignment horizontal="center" vertical="center"/>
    </xf>
    <xf numFmtId="0" fontId="9" fillId="8" borderId="0" xfId="0" applyNumberFormat="1" applyFont="1" applyFill="1" applyBorder="1" applyAlignment="1">
      <alignment horizontal="center" vertical="top"/>
    </xf>
    <xf numFmtId="0" fontId="9" fillId="8" borderId="0" xfId="0" applyFont="1" applyFill="1" applyAlignment="1"/>
    <xf numFmtId="0" fontId="1" fillId="8" borderId="0" xfId="0" applyNumberFormat="1" applyFont="1" applyFill="1" applyBorder="1" applyAlignment="1"/>
    <xf numFmtId="164" fontId="9" fillId="8" borderId="19" xfId="0" applyNumberFormat="1" applyFont="1" applyFill="1" applyBorder="1" applyAlignment="1">
      <alignment horizontal="center" vertical="top"/>
    </xf>
    <xf numFmtId="164" fontId="1" fillId="8" borderId="0" xfId="0" applyNumberFormat="1" applyFont="1" applyFill="1" applyBorder="1" applyAlignment="1">
      <alignment horizontal="center" vertical="top"/>
    </xf>
    <xf numFmtId="164" fontId="43" fillId="8" borderId="0" xfId="0" applyNumberFormat="1" applyFont="1" applyFill="1" applyBorder="1" applyAlignment="1">
      <alignment horizontal="center" vertical="top"/>
    </xf>
    <xf numFmtId="4" fontId="0" fillId="8" borderId="0" xfId="0" applyNumberFormat="1" applyFill="1" applyAlignment="1">
      <alignment horizontal="center" vertical="center"/>
    </xf>
    <xf numFmtId="4" fontId="13" fillId="8" borderId="9" xfId="0" applyNumberFormat="1" applyFont="1" applyFill="1" applyBorder="1" applyAlignment="1">
      <alignment horizontal="center" vertical="top"/>
    </xf>
    <xf numFmtId="4" fontId="9" fillId="8" borderId="0" xfId="0" applyNumberFormat="1" applyFont="1" applyFill="1" applyAlignment="1">
      <alignment horizontal="center" vertical="center"/>
    </xf>
    <xf numFmtId="0" fontId="6" fillId="8" borderId="0" xfId="0" applyFont="1" applyFill="1" applyBorder="1" applyAlignment="1"/>
    <xf numFmtId="4" fontId="6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0" fontId="32" fillId="8" borderId="0" xfId="0" applyFont="1" applyFill="1"/>
    <xf numFmtId="4" fontId="7" fillId="8" borderId="0" xfId="0" applyNumberFormat="1" applyFont="1" applyFill="1"/>
    <xf numFmtId="0" fontId="18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/>
    </xf>
    <xf numFmtId="0" fontId="34" fillId="0" borderId="0" xfId="1" applyNumberFormat="1" applyFont="1" applyBorder="1" applyAlignment="1">
      <alignment horizontal="center" vertical="top"/>
    </xf>
    <xf numFmtId="0" fontId="3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8" fillId="8" borderId="0" xfId="0" applyFont="1" applyFill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33" fillId="8" borderId="3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26" fillId="8" borderId="1" xfId="0" applyFont="1" applyFill="1" applyBorder="1" applyAlignment="1">
      <alignment horizontal="center"/>
    </xf>
    <xf numFmtId="0" fontId="26" fillId="8" borderId="0" xfId="0" applyFont="1" applyFill="1" applyAlignment="1">
      <alignment horizontal="center" vertical="top"/>
    </xf>
    <xf numFmtId="0" fontId="26" fillId="8" borderId="1" xfId="0" applyFont="1" applyFill="1" applyBorder="1" applyAlignment="1">
      <alignment horizontal="center" vertical="top"/>
    </xf>
    <xf numFmtId="0" fontId="36" fillId="8" borderId="4" xfId="0" applyFont="1" applyFill="1" applyBorder="1" applyAlignment="1">
      <alignment horizontal="center" vertical="center"/>
    </xf>
    <xf numFmtId="0" fontId="36" fillId="8" borderId="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right"/>
    </xf>
    <xf numFmtId="0" fontId="0" fillId="8" borderId="18" xfId="0" applyFill="1" applyBorder="1" applyAlignment="1">
      <alignment horizontal="right"/>
    </xf>
    <xf numFmtId="0" fontId="0" fillId="8" borderId="19" xfId="0" applyFill="1" applyBorder="1" applyAlignment="1">
      <alignment horizontal="right"/>
    </xf>
    <xf numFmtId="0" fontId="0" fillId="8" borderId="18" xfId="0" applyFill="1" applyBorder="1"/>
    <xf numFmtId="0" fontId="0" fillId="8" borderId="19" xfId="0" applyFill="1" applyBorder="1"/>
    <xf numFmtId="49" fontId="14" fillId="8" borderId="1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9" fillId="0" borderId="0" xfId="1" applyFont="1" applyAlignment="1">
      <alignment horizontal="center" vertical="center"/>
    </xf>
  </cellXfs>
  <cellStyles count="6">
    <cellStyle name="Moneda" xfId="5" builtinId="4"/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48B54"/>
      <color rgb="FF808000"/>
      <color rgb="FF00FF00"/>
      <color rgb="FFFFFF00"/>
      <color rgb="FF9999FF"/>
      <color rgb="FF0000BC"/>
      <color rgb="FF000012"/>
      <color rgb="FF2F1FA7"/>
      <color rgb="FFEFF1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384769</xdr:colOff>
      <xdr:row>38</xdr:row>
      <xdr:rowOff>112633</xdr:rowOff>
    </xdr:from>
    <xdr:to>
      <xdr:col>9</xdr:col>
      <xdr:colOff>263674</xdr:colOff>
      <xdr:row>47</xdr:row>
      <xdr:rowOff>59308</xdr:rowOff>
    </xdr:to>
    <xdr:sp macro="" textlink="">
      <xdr:nvSpPr>
        <xdr:cNvPr id="2" name="1 Rectángulo"/>
        <xdr:cNvSpPr/>
      </xdr:nvSpPr>
      <xdr:spPr>
        <a:xfrm>
          <a:off x="994369" y="6265783"/>
          <a:ext cx="4755705" cy="1404000"/>
        </a:xfrm>
        <a:prstGeom prst="rect">
          <a:avLst/>
        </a:prstGeom>
        <a:noFill/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  <xdr:twoCellAnchor>
    <xdr:from>
      <xdr:col>0</xdr:col>
      <xdr:colOff>263525</xdr:colOff>
      <xdr:row>2</xdr:row>
      <xdr:rowOff>34022</xdr:rowOff>
    </xdr:from>
    <xdr:to>
      <xdr:col>0</xdr:col>
      <xdr:colOff>407525</xdr:colOff>
      <xdr:row>51</xdr:row>
      <xdr:rowOff>25022</xdr:rowOff>
    </xdr:to>
    <xdr:sp macro="" textlink="">
      <xdr:nvSpPr>
        <xdr:cNvPr id="3" name="2 Rectángulo"/>
        <xdr:cNvSpPr/>
      </xdr:nvSpPr>
      <xdr:spPr>
        <a:xfrm>
          <a:off x="263525" y="357872"/>
          <a:ext cx="144000" cy="7925325"/>
        </a:xfrm>
        <a:prstGeom prst="rect">
          <a:avLst/>
        </a:prstGeom>
        <a:solidFill>
          <a:srgbClr val="425284"/>
        </a:solidFill>
        <a:ln>
          <a:solidFill>
            <a:srgbClr val="42528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363</xdr:row>
      <xdr:rowOff>87842</xdr:rowOff>
    </xdr:to>
    <xdr:pic>
      <xdr:nvPicPr>
        <xdr:cNvPr id="5" name="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7825" y="32301"/>
          <a:ext cx="1560" cy="1128453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362</xdr:row>
      <xdr:rowOff>131314</xdr:rowOff>
    </xdr:to>
    <xdr:pic>
      <xdr:nvPicPr>
        <xdr:cNvPr id="11" name="1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0803850"/>
          <a:ext cx="1560" cy="23952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361</xdr:row>
      <xdr:rowOff>169409</xdr:rowOff>
    </xdr:to>
    <xdr:pic>
      <xdr:nvPicPr>
        <xdr:cNvPr id="20" name="1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2327850"/>
          <a:ext cx="1560" cy="22428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361</xdr:row>
      <xdr:rowOff>169412</xdr:rowOff>
    </xdr:to>
    <xdr:pic>
      <xdr:nvPicPr>
        <xdr:cNvPr id="21" name="20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36994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361</xdr:row>
      <xdr:rowOff>177205</xdr:rowOff>
    </xdr:to>
    <xdr:pic>
      <xdr:nvPicPr>
        <xdr:cNvPr id="22" name="21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361</xdr:row>
      <xdr:rowOff>187595</xdr:rowOff>
    </xdr:to>
    <xdr:pic>
      <xdr:nvPicPr>
        <xdr:cNvPr id="25" name="24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49186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463</xdr:row>
      <xdr:rowOff>104371</xdr:rowOff>
    </xdr:to>
    <xdr:pic>
      <xdr:nvPicPr>
        <xdr:cNvPr id="26" name="25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61378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366</xdr:row>
      <xdr:rowOff>106199</xdr:rowOff>
    </xdr:to>
    <xdr:pic>
      <xdr:nvPicPr>
        <xdr:cNvPr id="27" name="26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7357050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366</xdr:row>
      <xdr:rowOff>106199</xdr:rowOff>
    </xdr:to>
    <xdr:pic>
      <xdr:nvPicPr>
        <xdr:cNvPr id="28" name="27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5385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401</xdr:row>
      <xdr:rowOff>57364</xdr:rowOff>
    </xdr:to>
    <xdr:pic>
      <xdr:nvPicPr>
        <xdr:cNvPr id="29" name="28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2605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391</xdr:row>
      <xdr:rowOff>134732</xdr:rowOff>
    </xdr:to>
    <xdr:pic>
      <xdr:nvPicPr>
        <xdr:cNvPr id="23" name="22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391</xdr:row>
      <xdr:rowOff>134732</xdr:rowOff>
    </xdr:to>
    <xdr:pic>
      <xdr:nvPicPr>
        <xdr:cNvPr id="24" name="23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41081325"/>
          <a:ext cx="1560" cy="2090478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866775</xdr:colOff>
      <xdr:row>351</xdr:row>
      <xdr:rowOff>0</xdr:rowOff>
    </xdr:from>
    <xdr:to>
      <xdr:col>1</xdr:col>
      <xdr:colOff>868335</xdr:colOff>
      <xdr:row>362</xdr:row>
      <xdr:rowOff>150362</xdr:rowOff>
    </xdr:to>
    <xdr:pic>
      <xdr:nvPicPr>
        <xdr:cNvPr id="30" name="29 Imagen" descr="LOGO LATINOAMERICANA DE INGENIER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1175" y="39557325"/>
          <a:ext cx="1560" cy="20904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1-SMA-Z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ARATULA"/>
      <sheetName val="ZONA DE COBRO"/>
      <sheetName val="Hoja1"/>
    </sheetNames>
    <sheetDataSet>
      <sheetData sheetId="0">
        <row r="1">
          <cell r="A1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6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B9" sqref="B9"/>
    </sheetView>
  </sheetViews>
  <sheetFormatPr baseColWidth="10" defaultRowHeight="12.75" x14ac:dyDescent="0.2"/>
  <cols>
    <col min="1" max="1" width="30.5703125" bestFit="1" customWidth="1"/>
    <col min="2" max="2" width="25.42578125" bestFit="1" customWidth="1"/>
  </cols>
  <sheetData>
    <row r="1" spans="1:3" x14ac:dyDescent="0.2">
      <c r="A1" s="3"/>
    </row>
    <row r="2" spans="1:3" x14ac:dyDescent="0.2">
      <c r="A2" t="s">
        <v>165</v>
      </c>
      <c r="B2" s="22" t="s">
        <v>167</v>
      </c>
      <c r="C2" t="s">
        <v>166</v>
      </c>
    </row>
    <row r="3" spans="1:3" x14ac:dyDescent="0.2">
      <c r="A3" s="3" t="s">
        <v>169</v>
      </c>
      <c r="B3" s="22" t="s">
        <v>170</v>
      </c>
    </row>
    <row r="4" spans="1:3" x14ac:dyDescent="0.2">
      <c r="A4" t="s">
        <v>163</v>
      </c>
      <c r="B4" s="22" t="s">
        <v>173</v>
      </c>
    </row>
    <row r="5" spans="1:3" x14ac:dyDescent="0.2">
      <c r="A5" s="3" t="s">
        <v>168</v>
      </c>
      <c r="B5" s="22" t="s">
        <v>167</v>
      </c>
    </row>
    <row r="6" spans="1:3" x14ac:dyDescent="0.2">
      <c r="A6" s="3" t="s">
        <v>171</v>
      </c>
      <c r="B6" s="22" t="s">
        <v>172</v>
      </c>
    </row>
    <row r="7" spans="1:3" x14ac:dyDescent="0.2">
      <c r="A7" t="s">
        <v>161</v>
      </c>
    </row>
    <row r="8" spans="1:3" x14ac:dyDescent="0.2">
      <c r="A8" s="22" t="s">
        <v>174</v>
      </c>
    </row>
    <row r="9" spans="1:3" x14ac:dyDescent="0.2">
      <c r="A9" t="s">
        <v>164</v>
      </c>
      <c r="B9" s="21" t="s">
        <v>693</v>
      </c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7"/>
      <c r="B28" s="9"/>
    </row>
    <row r="29" spans="1:2" x14ac:dyDescent="0.2">
      <c r="A29" s="9"/>
      <c r="B29" s="9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7"/>
      <c r="B32" s="7"/>
    </row>
    <row r="33" spans="1:2" x14ac:dyDescent="0.2">
      <c r="A33" s="7"/>
      <c r="B3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showZeros="0" tabSelected="1" view="pageBreakPreview" zoomScale="70" zoomScaleNormal="70" zoomScaleSheetLayoutView="70" workbookViewId="0"/>
  </sheetViews>
  <sheetFormatPr baseColWidth="10" defaultColWidth="9.140625" defaultRowHeight="12.75" x14ac:dyDescent="0.2"/>
  <cols>
    <col min="1" max="1" width="9.140625" style="12" customWidth="1"/>
    <col min="2" max="6" width="9.140625" style="12"/>
    <col min="7" max="7" width="9.140625" style="12" customWidth="1"/>
    <col min="8" max="16384" width="9.140625" style="12"/>
  </cols>
  <sheetData>
    <row r="1" spans="1:7" ht="12.75" customHeight="1" x14ac:dyDescent="0.2">
      <c r="A1" s="11"/>
      <c r="B1" s="11"/>
      <c r="C1" s="11"/>
      <c r="D1" s="11"/>
      <c r="E1" s="11"/>
      <c r="F1" s="13"/>
      <c r="G1" s="13"/>
    </row>
    <row r="2" spans="1:7" ht="12.75" customHeight="1" x14ac:dyDescent="0.2">
      <c r="A2" s="11"/>
      <c r="B2" s="11"/>
      <c r="C2" s="11"/>
      <c r="D2" s="11"/>
      <c r="E2" s="11"/>
      <c r="F2" s="13"/>
      <c r="G2" s="13"/>
    </row>
    <row r="3" spans="1:7" ht="12.75" customHeight="1" x14ac:dyDescent="0.2">
      <c r="A3" s="11"/>
      <c r="B3" s="11"/>
      <c r="C3" s="11"/>
      <c r="D3" s="11"/>
      <c r="E3" s="11"/>
      <c r="F3" s="13"/>
      <c r="G3" s="13"/>
    </row>
    <row r="4" spans="1:7" ht="12.75" customHeight="1" x14ac:dyDescent="0.2">
      <c r="A4" s="11"/>
      <c r="B4" s="11"/>
      <c r="C4" s="11"/>
      <c r="D4" s="11"/>
      <c r="E4" s="11"/>
      <c r="F4" s="13"/>
      <c r="G4" s="13"/>
    </row>
    <row r="5" spans="1:7" ht="12.75" customHeight="1" x14ac:dyDescent="0.2">
      <c r="A5" s="11"/>
      <c r="B5" s="11"/>
      <c r="C5" s="11"/>
      <c r="D5" s="11"/>
      <c r="E5" s="11"/>
      <c r="F5" s="13"/>
      <c r="G5" s="13"/>
    </row>
    <row r="6" spans="1:7" ht="12.75" customHeight="1" x14ac:dyDescent="0.2">
      <c r="A6" s="11"/>
      <c r="B6" s="11"/>
      <c r="C6" s="11"/>
      <c r="D6" s="11"/>
      <c r="E6" s="11"/>
      <c r="F6" s="13"/>
      <c r="G6" s="13"/>
    </row>
    <row r="7" spans="1:7" ht="12.75" customHeight="1" x14ac:dyDescent="0.2">
      <c r="A7" s="11"/>
      <c r="B7" s="11"/>
      <c r="C7" s="11"/>
      <c r="D7" s="11"/>
      <c r="E7" s="11"/>
      <c r="F7" s="13"/>
      <c r="G7" s="13"/>
    </row>
    <row r="8" spans="1:7" ht="12.75" customHeight="1" x14ac:dyDescent="0.2">
      <c r="A8" s="11"/>
      <c r="B8" s="11"/>
      <c r="C8" s="11"/>
      <c r="D8" s="11"/>
      <c r="E8" s="11"/>
      <c r="F8" s="13"/>
      <c r="G8" s="13"/>
    </row>
    <row r="9" spans="1:7" ht="12.75" customHeight="1" x14ac:dyDescent="0.2">
      <c r="A9" s="11"/>
      <c r="B9" s="11"/>
      <c r="C9" s="11"/>
      <c r="D9" s="11"/>
      <c r="E9" s="11"/>
      <c r="F9" s="13"/>
      <c r="G9" s="13"/>
    </row>
    <row r="10" spans="1:7" ht="12.75" customHeight="1" x14ac:dyDescent="0.2">
      <c r="A10" s="11"/>
      <c r="B10" s="11"/>
      <c r="C10" s="11"/>
      <c r="D10" s="11"/>
      <c r="E10" s="11"/>
      <c r="F10" s="13"/>
      <c r="G10" s="13"/>
    </row>
    <row r="11" spans="1:7" ht="12.75" customHeight="1" x14ac:dyDescent="0.2">
      <c r="A11" s="11"/>
      <c r="B11" s="11"/>
      <c r="C11" s="11"/>
      <c r="D11" s="11"/>
      <c r="E11" s="11"/>
      <c r="F11" s="13"/>
      <c r="G11" s="13"/>
    </row>
    <row r="12" spans="1:7" ht="12.75" customHeight="1" x14ac:dyDescent="0.2">
      <c r="A12" s="11"/>
      <c r="B12" s="11"/>
      <c r="C12" s="11"/>
      <c r="D12" s="11"/>
      <c r="E12" s="11"/>
      <c r="F12" s="13"/>
      <c r="G12" s="13"/>
    </row>
    <row r="13" spans="1:7" ht="12.75" customHeight="1" x14ac:dyDescent="0.2">
      <c r="A13" s="11"/>
      <c r="B13" s="11"/>
      <c r="C13" s="11"/>
      <c r="D13" s="11"/>
      <c r="E13" s="11"/>
      <c r="F13" s="13"/>
      <c r="G13" s="13"/>
    </row>
    <row r="14" spans="1:7" ht="12.75" customHeight="1" x14ac:dyDescent="0.2">
      <c r="A14" s="11"/>
      <c r="B14" s="11"/>
      <c r="C14" s="11"/>
      <c r="D14" s="11"/>
      <c r="E14" s="11"/>
      <c r="F14" s="13"/>
      <c r="G14" s="13"/>
    </row>
    <row r="15" spans="1:7" ht="12.75" customHeight="1" x14ac:dyDescent="0.2">
      <c r="A15" s="11"/>
      <c r="B15" s="11"/>
      <c r="C15" s="11"/>
      <c r="D15" s="11"/>
      <c r="E15" s="11"/>
      <c r="F15" s="13"/>
      <c r="G15" s="13"/>
    </row>
    <row r="16" spans="1:7" ht="12.75" customHeight="1" x14ac:dyDescent="0.2">
      <c r="A16" s="11"/>
      <c r="B16" s="11"/>
      <c r="C16" s="11"/>
      <c r="D16" s="11"/>
      <c r="E16" s="11"/>
      <c r="F16" s="13"/>
      <c r="G16" s="13"/>
    </row>
    <row r="17" spans="1:11" ht="12.75" customHeight="1" x14ac:dyDescent="0.2">
      <c r="A17" s="11"/>
      <c r="B17" s="11"/>
      <c r="C17" s="11"/>
      <c r="D17" s="11"/>
      <c r="E17" s="11"/>
      <c r="F17" s="13"/>
      <c r="G17" s="13"/>
    </row>
    <row r="18" spans="1:11" ht="12.75" customHeight="1" x14ac:dyDescent="0.2">
      <c r="A18" s="11"/>
      <c r="B18" s="11"/>
      <c r="C18" s="11"/>
      <c r="D18" s="11"/>
      <c r="E18" s="11"/>
      <c r="F18" s="13"/>
      <c r="G18" s="13"/>
    </row>
    <row r="19" spans="1:11" ht="12.75" customHeight="1" x14ac:dyDescent="0.2">
      <c r="A19" s="11"/>
      <c r="B19" s="11"/>
      <c r="C19" s="11"/>
      <c r="D19" s="11"/>
      <c r="E19" s="11"/>
      <c r="F19" s="13"/>
      <c r="G19" s="13"/>
    </row>
    <row r="20" spans="1:11" ht="12.75" customHeight="1" x14ac:dyDescent="0.2">
      <c r="A20" s="252">
        <f>[1]DATOS!A1</f>
        <v>0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</row>
    <row r="21" spans="1:11" ht="12.75" customHeight="1" x14ac:dyDescent="0.2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</row>
    <row r="22" spans="1:11" ht="12.75" customHeight="1" x14ac:dyDescent="0.2">
      <c r="A22" s="11"/>
      <c r="B22" s="11"/>
      <c r="C22" s="11"/>
      <c r="D22" s="11"/>
      <c r="E22" s="11"/>
      <c r="F22" s="13"/>
      <c r="G22" s="13"/>
    </row>
    <row r="23" spans="1:11" ht="12.75" customHeight="1" x14ac:dyDescent="0.2">
      <c r="A23" s="11"/>
      <c r="B23" s="11"/>
      <c r="C23" s="11"/>
      <c r="D23" s="11"/>
      <c r="E23" s="11"/>
      <c r="F23" s="13"/>
      <c r="G23" s="13"/>
    </row>
    <row r="24" spans="1:11" ht="12.75" customHeight="1" x14ac:dyDescent="0.2">
      <c r="A24" s="253" t="str">
        <f>CONCATENATE(DATOS!A2,DATOS!B2,DATOS!C2)</f>
        <v>PLAZA DE COBRO "SAN MARTIN TEXMELUCAN"</v>
      </c>
      <c r="B24" s="253"/>
      <c r="C24" s="253"/>
      <c r="D24" s="253"/>
      <c r="E24" s="253"/>
      <c r="F24" s="253"/>
      <c r="G24" s="253"/>
      <c r="H24" s="253"/>
      <c r="I24" s="253"/>
      <c r="J24" s="253"/>
      <c r="K24" s="253"/>
    </row>
    <row r="25" spans="1:11" ht="12.75" customHeight="1" x14ac:dyDescent="0.2">
      <c r="A25" s="253"/>
      <c r="B25" s="253"/>
      <c r="C25" s="253"/>
      <c r="D25" s="253"/>
      <c r="E25" s="253"/>
      <c r="F25" s="253"/>
      <c r="G25" s="253"/>
      <c r="H25" s="253"/>
      <c r="I25" s="253"/>
      <c r="J25" s="253"/>
      <c r="K25" s="253"/>
    </row>
    <row r="26" spans="1:11" ht="12.75" customHeight="1" x14ac:dyDescent="0.2">
      <c r="A26" s="253"/>
      <c r="B26" s="253"/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1" ht="12.75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</row>
    <row r="28" spans="1:11" ht="12.75" customHeight="1" x14ac:dyDescent="0.2">
      <c r="A28" s="254" t="str">
        <f>CONCATENATE(DATOS!A3,DATOS!B3)</f>
        <v>AUTOPISTA: MEXICO-PUEBLA</v>
      </c>
      <c r="B28" s="254"/>
      <c r="C28" s="254"/>
      <c r="D28" s="254"/>
      <c r="E28" s="254"/>
      <c r="F28" s="254"/>
      <c r="G28" s="254"/>
      <c r="H28" s="254"/>
      <c r="I28" s="254"/>
      <c r="J28" s="254"/>
      <c r="K28" s="254"/>
    </row>
    <row r="29" spans="1:11" ht="12.75" customHeight="1" x14ac:dyDescent="0.2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</row>
    <row r="30" spans="1:11" ht="12.75" customHeight="1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</row>
    <row r="31" spans="1:11" ht="12.75" customHeight="1" x14ac:dyDescent="0.2">
      <c r="A31" s="254" t="str">
        <f>CONCATENATE(DATOS!A4,DATOS!B4)</f>
        <v>KM: 96+100.00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spans="1:11" ht="12.75" customHeight="1" x14ac:dyDescent="0.2">
      <c r="A32" s="254"/>
      <c r="B32" s="254"/>
      <c r="C32" s="254"/>
      <c r="D32" s="254"/>
      <c r="E32" s="254"/>
      <c r="F32" s="254"/>
      <c r="G32" s="254"/>
      <c r="H32" s="254"/>
      <c r="I32" s="254"/>
      <c r="J32" s="254"/>
      <c r="K32" s="254"/>
    </row>
    <row r="33" spans="1:11" ht="12.75" customHeight="1" x14ac:dyDescent="0.2">
      <c r="A33" s="14"/>
      <c r="B33" s="14"/>
      <c r="C33" s="14"/>
      <c r="D33" s="14"/>
      <c r="E33" s="14"/>
      <c r="F33" s="15"/>
      <c r="G33" s="15"/>
    </row>
    <row r="34" spans="1:11" ht="12.75" customHeight="1" x14ac:dyDescent="0.2">
      <c r="A34" s="254" t="str">
        <f>CONCATENATE(DATOS!A5,DATOS!B5)</f>
        <v>MUNICIPIO: SAN MARTIN TEXMELUCAN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</row>
    <row r="35" spans="1:11" ht="12.75" customHeight="1" x14ac:dyDescent="0.2">
      <c r="A35" s="254"/>
      <c r="B35" s="254"/>
      <c r="C35" s="254"/>
      <c r="D35" s="254"/>
      <c r="E35" s="254"/>
      <c r="F35" s="254"/>
      <c r="G35" s="254"/>
      <c r="H35" s="254"/>
      <c r="I35" s="254"/>
      <c r="J35" s="254"/>
      <c r="K35" s="254"/>
    </row>
    <row r="36" spans="1:11" ht="12.75" customHeight="1" x14ac:dyDescent="0.2">
      <c r="A36" s="14"/>
      <c r="B36" s="14"/>
      <c r="C36" s="14"/>
      <c r="D36" s="14"/>
      <c r="E36" s="14"/>
      <c r="F36" s="15"/>
      <c r="G36" s="15"/>
    </row>
    <row r="37" spans="1:11" ht="12.75" customHeight="1" x14ac:dyDescent="0.2">
      <c r="A37" s="254" t="str">
        <f>CONCATENATE(DATOS!A6,DATOS!B6)</f>
        <v>ESTADO DE PUEBLA</v>
      </c>
      <c r="B37" s="254"/>
      <c r="C37" s="254"/>
      <c r="D37" s="254"/>
      <c r="E37" s="254"/>
      <c r="F37" s="254"/>
      <c r="G37" s="254"/>
      <c r="H37" s="254"/>
      <c r="I37" s="254"/>
      <c r="J37" s="254"/>
      <c r="K37" s="254"/>
    </row>
    <row r="38" spans="1:11" ht="12.75" customHeight="1" x14ac:dyDescent="0.2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</row>
    <row r="39" spans="1:11" ht="12.75" customHeight="1" x14ac:dyDescent="0.2">
      <c r="A39" s="14"/>
      <c r="B39" s="14"/>
      <c r="C39" s="14"/>
      <c r="D39" s="14"/>
      <c r="E39" s="15"/>
      <c r="F39" s="15"/>
      <c r="G39" s="15"/>
    </row>
    <row r="40" spans="1:11" ht="12.75" customHeight="1" x14ac:dyDescent="0.2">
      <c r="A40" s="249" t="str">
        <f>DATOS!A7</f>
        <v>CATALOGO DE CONCEPTOS</v>
      </c>
      <c r="B40" s="249"/>
      <c r="C40" s="249"/>
      <c r="D40" s="249"/>
      <c r="E40" s="249"/>
      <c r="F40" s="249"/>
      <c r="G40" s="249"/>
      <c r="H40" s="249"/>
      <c r="I40" s="249"/>
      <c r="J40" s="249"/>
      <c r="K40" s="249"/>
    </row>
    <row r="41" spans="1:11" ht="12.75" customHeight="1" x14ac:dyDescent="0.2">
      <c r="A41" s="249"/>
      <c r="B41" s="249"/>
      <c r="C41" s="249"/>
      <c r="D41" s="249"/>
      <c r="E41" s="249"/>
      <c r="F41" s="249"/>
      <c r="G41" s="249"/>
      <c r="H41" s="249"/>
      <c r="I41" s="249"/>
      <c r="J41" s="249"/>
      <c r="K41" s="249"/>
    </row>
    <row r="42" spans="1:11" ht="12.75" customHeight="1" x14ac:dyDescent="0.3">
      <c r="A42" s="18"/>
      <c r="B42" s="19"/>
      <c r="C42" s="19"/>
      <c r="D42" s="19"/>
      <c r="E42" s="19"/>
      <c r="F42" s="19"/>
      <c r="G42" s="19"/>
    </row>
    <row r="43" spans="1:11" ht="12.75" customHeight="1" x14ac:dyDescent="0.2">
      <c r="A43" s="250" t="str">
        <f>DATOS!A8</f>
        <v>INSTALACION HIDROSANITARIA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</row>
    <row r="44" spans="1:11" ht="12.75" customHeight="1" x14ac:dyDescent="0.2">
      <c r="A44" s="250"/>
      <c r="B44" s="250"/>
      <c r="C44" s="250"/>
      <c r="D44" s="250"/>
      <c r="E44" s="250"/>
      <c r="F44" s="250"/>
      <c r="G44" s="250"/>
      <c r="H44" s="250"/>
      <c r="I44" s="250"/>
      <c r="J44" s="250"/>
      <c r="K44" s="250"/>
    </row>
    <row r="45" spans="1:11" ht="12.75" customHeight="1" x14ac:dyDescent="0.2">
      <c r="A45" s="17"/>
      <c r="B45" s="17"/>
      <c r="C45" s="17"/>
      <c r="D45" s="17"/>
      <c r="E45" s="17"/>
      <c r="F45" s="17"/>
      <c r="G45" s="17"/>
    </row>
    <row r="46" spans="1:11" ht="12.75" customHeight="1" x14ac:dyDescent="0.2">
      <c r="A46" s="251" t="str">
        <f>CONCATENATE(DATOS!A9,DATOS!B9)</f>
        <v>REVISION 1   (14*NOV*2014)</v>
      </c>
      <c r="B46" s="251"/>
      <c r="C46" s="251"/>
      <c r="D46" s="251"/>
      <c r="E46" s="251"/>
      <c r="F46" s="251"/>
      <c r="G46" s="251"/>
      <c r="H46" s="251"/>
      <c r="I46" s="251"/>
      <c r="J46" s="251"/>
      <c r="K46" s="251"/>
    </row>
    <row r="47" spans="1:11" ht="12.75" customHeight="1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</row>
    <row r="48" spans="1:11" ht="12.75" customHeight="1" x14ac:dyDescent="0.2"/>
    <row r="49" spans="1:12" ht="12.75" customHeight="1" x14ac:dyDescent="0.2"/>
    <row r="50" spans="1:12" ht="12.75" customHeight="1" x14ac:dyDescent="0.2">
      <c r="A50" s="10"/>
      <c r="B50" s="14"/>
      <c r="C50" s="14"/>
      <c r="D50" s="14"/>
      <c r="H50" s="16"/>
      <c r="I50" s="16"/>
      <c r="J50" s="16"/>
      <c r="K50" s="16"/>
      <c r="L50" s="16"/>
    </row>
    <row r="51" spans="1:12" ht="12.75" customHeight="1" x14ac:dyDescent="0.2"/>
    <row r="52" spans="1:12" ht="12.75" customHeight="1" x14ac:dyDescent="0.2"/>
    <row r="63" spans="1:12" x14ac:dyDescent="0.2">
      <c r="A63" s="3"/>
    </row>
    <row r="64" spans="1:12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9" spans="1:1" x14ac:dyDescent="0.2">
      <c r="A69" s="3"/>
    </row>
    <row r="70" spans="1:1" x14ac:dyDescent="0.2">
      <c r="A70" s="3"/>
    </row>
    <row r="74" spans="1:1" x14ac:dyDescent="0.2">
      <c r="A74" s="20"/>
    </row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</sheetData>
  <mergeCells count="9">
    <mergeCell ref="A40:K41"/>
    <mergeCell ref="A43:K44"/>
    <mergeCell ref="A46:K47"/>
    <mergeCell ref="A20:K21"/>
    <mergeCell ref="A24:K26"/>
    <mergeCell ref="A28:K29"/>
    <mergeCell ref="A31:K32"/>
    <mergeCell ref="A34:K35"/>
    <mergeCell ref="A37:K38"/>
  </mergeCells>
  <printOptions verticalCentered="1"/>
  <pageMargins left="0.39370078740157483" right="0" top="0" bottom="0" header="0" footer="0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AD351"/>
  <sheetViews>
    <sheetView showGridLines="0" showZeros="0" zoomScaleNormal="100" zoomScaleSheetLayoutView="100" zoomScalePageLayoutView="70" workbookViewId="0">
      <pane ySplit="13" topLeftCell="A14" activePane="bottomLeft" state="frozen"/>
      <selection pane="bottomLeft" activeCell="B359" sqref="B359"/>
    </sheetView>
  </sheetViews>
  <sheetFormatPr baseColWidth="10" defaultRowHeight="15" x14ac:dyDescent="0.2"/>
  <cols>
    <col min="1" max="1" width="13.7109375" style="245" customWidth="1"/>
    <col min="2" max="2" width="38.7109375" style="105" customWidth="1"/>
    <col min="3" max="3" width="6.7109375" style="105" customWidth="1"/>
    <col min="4" max="4" width="10.7109375" style="246" customWidth="1"/>
    <col min="5" max="5" width="10.7109375" style="105" customWidth="1"/>
    <col min="6" max="6" width="13.7109375" style="105" customWidth="1"/>
    <col min="7" max="7" width="11.42578125" style="105"/>
    <col min="8" max="8" width="12.42578125" style="72" bestFit="1" customWidth="1"/>
    <col min="9" max="9" width="2.140625" style="72" customWidth="1"/>
    <col min="10" max="10" width="11.42578125" style="247"/>
    <col min="11" max="11" width="2" style="72" customWidth="1"/>
    <col min="12" max="12" width="11.42578125" style="248"/>
    <col min="13" max="13" width="11.42578125" style="72"/>
    <col min="14" max="16384" width="11.42578125" style="105"/>
  </cols>
  <sheetData>
    <row r="1" spans="1:17" s="48" customFormat="1" ht="15" customHeight="1" thickBot="1" x14ac:dyDescent="0.25">
      <c r="A1" s="45"/>
      <c r="B1" s="46"/>
      <c r="C1" s="47"/>
      <c r="D1" s="46"/>
      <c r="H1" s="49"/>
      <c r="I1" s="49"/>
      <c r="J1" s="50"/>
      <c r="K1" s="49"/>
      <c r="L1" s="51"/>
      <c r="M1" s="49"/>
    </row>
    <row r="2" spans="1:17" s="48" customFormat="1" ht="15" customHeight="1" thickTop="1" x14ac:dyDescent="0.3">
      <c r="A2" s="52"/>
      <c r="B2" s="53"/>
      <c r="C2" s="263" t="str">
        <f>CONCATENATE(DATOS!A2,DATOS!B2,DATOS!C2)</f>
        <v>PLAZA DE COBRO "SAN MARTIN TEXMELUCAN"</v>
      </c>
      <c r="D2" s="263"/>
      <c r="E2" s="263"/>
      <c r="F2" s="264"/>
      <c r="H2" s="54"/>
      <c r="I2" s="54"/>
      <c r="J2" s="50"/>
      <c r="K2" s="55"/>
      <c r="L2" s="51"/>
      <c r="M2" s="49"/>
      <c r="N2" s="47"/>
    </row>
    <row r="3" spans="1:17" s="48" customFormat="1" ht="7.5" customHeight="1" x14ac:dyDescent="0.2">
      <c r="A3" s="56"/>
      <c r="B3" s="57"/>
      <c r="C3" s="255">
        <f>DATOS!A1</f>
        <v>0</v>
      </c>
      <c r="D3" s="255"/>
      <c r="E3" s="255"/>
      <c r="F3" s="256"/>
      <c r="H3" s="58"/>
      <c r="I3" s="58"/>
      <c r="J3" s="50"/>
      <c r="K3" s="55"/>
      <c r="L3" s="51"/>
      <c r="M3" s="49"/>
    </row>
    <row r="4" spans="1:17" s="48" customFormat="1" ht="7.5" customHeight="1" x14ac:dyDescent="0.2">
      <c r="A4" s="56"/>
      <c r="B4" s="57"/>
      <c r="C4" s="255" t="str">
        <f>CONCATENATE(DATOS!A3,DATOS!B3)</f>
        <v>AUTOPISTA: MEXICO-PUEBLA</v>
      </c>
      <c r="D4" s="255"/>
      <c r="E4" s="255"/>
      <c r="F4" s="256"/>
      <c r="G4" s="59"/>
      <c r="H4" s="60"/>
      <c r="I4" s="60"/>
      <c r="J4" s="61"/>
      <c r="K4" s="62"/>
      <c r="L4" s="51"/>
      <c r="M4" s="49"/>
      <c r="N4" s="47"/>
    </row>
    <row r="5" spans="1:17" s="48" customFormat="1" ht="7.5" customHeight="1" x14ac:dyDescent="0.25">
      <c r="A5" s="63" t="s">
        <v>5</v>
      </c>
      <c r="B5" s="57"/>
      <c r="C5" s="255" t="str">
        <f>CONCATENATE(DATOS!A4,DATOS!B4)</f>
        <v>KM: 96+100.00</v>
      </c>
      <c r="D5" s="255"/>
      <c r="E5" s="255"/>
      <c r="F5" s="256"/>
      <c r="G5" s="59"/>
      <c r="H5" s="64"/>
      <c r="I5" s="65"/>
      <c r="J5" s="66"/>
      <c r="K5" s="62"/>
      <c r="L5" s="51"/>
      <c r="M5" s="49"/>
    </row>
    <row r="6" spans="1:17" s="48" customFormat="1" ht="7.5" customHeight="1" x14ac:dyDescent="0.25">
      <c r="A6" s="63" t="s">
        <v>3</v>
      </c>
      <c r="B6" s="67"/>
      <c r="C6" s="255" t="str">
        <f>CONCATENATE(DATOS!A5,DATOS!B5)</f>
        <v>MUNICIPIO: SAN MARTIN TEXMELUCAN</v>
      </c>
      <c r="D6" s="255"/>
      <c r="E6" s="255"/>
      <c r="F6" s="256"/>
      <c r="G6" s="59"/>
      <c r="H6" s="68"/>
      <c r="I6" s="69"/>
      <c r="J6" s="61"/>
      <c r="K6" s="62"/>
      <c r="L6" s="51"/>
      <c r="M6" s="49"/>
    </row>
    <row r="7" spans="1:17" s="48" customFormat="1" ht="7.5" customHeight="1" x14ac:dyDescent="0.25">
      <c r="A7" s="70"/>
      <c r="B7" s="71"/>
      <c r="C7" s="255" t="str">
        <f>CONCATENATE(DATOS!A6,DATOS!B6)</f>
        <v>ESTADO DE PUEBLA</v>
      </c>
      <c r="D7" s="255"/>
      <c r="E7" s="255"/>
      <c r="F7" s="256"/>
      <c r="G7" s="59"/>
      <c r="H7" s="69"/>
      <c r="I7" s="72"/>
      <c r="J7" s="73"/>
      <c r="K7" s="62"/>
      <c r="L7" s="51"/>
      <c r="M7" s="72"/>
    </row>
    <row r="8" spans="1:17" s="48" customFormat="1" ht="7.5" customHeight="1" x14ac:dyDescent="0.2">
      <c r="A8" s="56"/>
      <c r="B8" s="74"/>
      <c r="C8" s="259" t="str">
        <f>DATOS!A7</f>
        <v>CATALOGO DE CONCEPTOS</v>
      </c>
      <c r="D8" s="259"/>
      <c r="E8" s="259"/>
      <c r="F8" s="260"/>
      <c r="H8" s="58"/>
      <c r="I8" s="58"/>
      <c r="J8" s="50"/>
      <c r="K8" s="55"/>
      <c r="L8" s="51"/>
      <c r="M8" s="49"/>
    </row>
    <row r="9" spans="1:17" s="48" customFormat="1" ht="7.5" customHeight="1" x14ac:dyDescent="0.2">
      <c r="A9" s="56"/>
      <c r="B9" s="74"/>
      <c r="C9" s="259"/>
      <c r="D9" s="259"/>
      <c r="E9" s="259"/>
      <c r="F9" s="260"/>
      <c r="G9" s="59"/>
      <c r="H9" s="60"/>
      <c r="I9" s="60"/>
      <c r="J9" s="61"/>
      <c r="K9" s="62"/>
      <c r="L9" s="51"/>
      <c r="M9" s="49"/>
      <c r="N9" s="47"/>
    </row>
    <row r="10" spans="1:17" s="48" customFormat="1" ht="7.5" customHeight="1" x14ac:dyDescent="0.25">
      <c r="A10" s="63" t="s">
        <v>5</v>
      </c>
      <c r="B10" s="57"/>
      <c r="C10" s="261" t="str">
        <f>DATOS!A8</f>
        <v>INSTALACION HIDROSANITARIA</v>
      </c>
      <c r="D10" s="261"/>
      <c r="E10" s="261"/>
      <c r="F10" s="262"/>
      <c r="G10" s="59"/>
      <c r="H10" s="64"/>
      <c r="I10" s="65"/>
      <c r="J10" s="66"/>
      <c r="K10" s="62"/>
      <c r="L10" s="51"/>
      <c r="M10" s="49"/>
    </row>
    <row r="11" spans="1:17" s="48" customFormat="1" ht="7.5" customHeight="1" x14ac:dyDescent="0.25">
      <c r="A11" s="63" t="s">
        <v>3</v>
      </c>
      <c r="B11" s="67"/>
      <c r="C11" s="261"/>
      <c r="D11" s="261"/>
      <c r="E11" s="261"/>
      <c r="F11" s="262"/>
      <c r="G11" s="59"/>
      <c r="H11" s="68"/>
      <c r="I11" s="69"/>
      <c r="J11" s="61"/>
      <c r="K11" s="62"/>
      <c r="L11" s="51"/>
      <c r="M11" s="49"/>
    </row>
    <row r="12" spans="1:17" s="48" customFormat="1" ht="7.5" customHeight="1" thickBot="1" x14ac:dyDescent="0.3">
      <c r="A12" s="75"/>
      <c r="B12" s="76"/>
      <c r="C12" s="257" t="str">
        <f>CONCATENATE(DATOS!A9,DATOS!B9)</f>
        <v>REVISION 1   (14*NOV*2014)</v>
      </c>
      <c r="D12" s="257"/>
      <c r="E12" s="257"/>
      <c r="F12" s="258"/>
      <c r="G12" s="59"/>
      <c r="H12" s="69"/>
      <c r="I12" s="72"/>
      <c r="J12" s="73"/>
      <c r="K12" s="62"/>
      <c r="L12" s="51"/>
      <c r="M12" s="72"/>
    </row>
    <row r="13" spans="1:17" s="48" customFormat="1" ht="30" customHeight="1" thickTop="1" thickBot="1" x14ac:dyDescent="0.25">
      <c r="A13" s="270" t="s">
        <v>162</v>
      </c>
      <c r="B13" s="270"/>
      <c r="C13" s="270"/>
      <c r="D13" s="270"/>
      <c r="E13" s="270"/>
      <c r="F13" s="270"/>
      <c r="G13" s="59"/>
      <c r="H13" s="77"/>
      <c r="I13" s="62"/>
      <c r="J13" s="61"/>
      <c r="K13" s="62"/>
      <c r="L13" s="51"/>
      <c r="M13" s="72"/>
    </row>
    <row r="14" spans="1:17" s="85" customFormat="1" ht="16.5" thickTop="1" thickBot="1" x14ac:dyDescent="0.25">
      <c r="A14" s="78" t="s">
        <v>0</v>
      </c>
      <c r="B14" s="79" t="s">
        <v>7</v>
      </c>
      <c r="C14" s="79" t="s">
        <v>1</v>
      </c>
      <c r="D14" s="80" t="s">
        <v>4</v>
      </c>
      <c r="E14" s="79" t="s">
        <v>2</v>
      </c>
      <c r="F14" s="81" t="s">
        <v>8</v>
      </c>
      <c r="G14" s="82"/>
      <c r="H14" s="83"/>
      <c r="I14" s="83"/>
      <c r="J14" s="84"/>
      <c r="K14" s="83"/>
      <c r="L14" s="66"/>
      <c r="M14" s="83"/>
    </row>
    <row r="15" spans="1:17" s="48" customFormat="1" ht="15.75" thickTop="1" x14ac:dyDescent="0.2">
      <c r="A15" s="86"/>
      <c r="B15" s="87" t="s">
        <v>174</v>
      </c>
      <c r="C15" s="88"/>
      <c r="D15" s="89"/>
      <c r="E15" s="90"/>
      <c r="F15" s="91"/>
      <c r="H15" s="92"/>
      <c r="I15" s="92"/>
      <c r="J15" s="93"/>
      <c r="K15" s="94"/>
      <c r="L15" s="95"/>
      <c r="M15" s="96"/>
    </row>
    <row r="16" spans="1:17" ht="30" x14ac:dyDescent="0.2">
      <c r="A16" s="97"/>
      <c r="B16" s="23" t="s">
        <v>175</v>
      </c>
      <c r="C16" s="98"/>
      <c r="D16" s="99"/>
      <c r="E16" s="100"/>
      <c r="F16" s="101"/>
      <c r="G16" s="102"/>
      <c r="H16" s="103"/>
      <c r="I16" s="104"/>
      <c r="J16" s="104"/>
      <c r="K16" s="104"/>
      <c r="L16" s="104"/>
      <c r="M16" s="104"/>
      <c r="N16" s="104"/>
      <c r="O16" s="103"/>
      <c r="P16" s="103"/>
      <c r="Q16" s="103"/>
    </row>
    <row r="17" spans="1:15" s="48" customFormat="1" ht="36" x14ac:dyDescent="0.2">
      <c r="A17" s="24" t="s">
        <v>176</v>
      </c>
      <c r="B17" s="25" t="s">
        <v>177</v>
      </c>
      <c r="C17" s="26" t="s">
        <v>178</v>
      </c>
      <c r="D17" s="27">
        <v>27</v>
      </c>
      <c r="E17" s="106"/>
      <c r="F17" s="107"/>
      <c r="H17" s="108"/>
      <c r="I17" s="108"/>
      <c r="J17" s="109"/>
      <c r="K17" s="110"/>
      <c r="L17" s="111"/>
      <c r="M17" s="112"/>
      <c r="O17" s="113"/>
    </row>
    <row r="18" spans="1:15" s="48" customFormat="1" ht="36" x14ac:dyDescent="0.2">
      <c r="A18" s="24" t="s">
        <v>179</v>
      </c>
      <c r="B18" s="28" t="s">
        <v>180</v>
      </c>
      <c r="C18" s="26" t="s">
        <v>178</v>
      </c>
      <c r="D18" s="27">
        <v>32</v>
      </c>
      <c r="E18" s="106"/>
      <c r="F18" s="107"/>
      <c r="H18" s="108"/>
      <c r="I18" s="108"/>
      <c r="J18" s="109"/>
      <c r="K18" s="110"/>
      <c r="L18" s="111"/>
      <c r="M18" s="112"/>
      <c r="O18" s="113"/>
    </row>
    <row r="19" spans="1:15" s="48" customFormat="1" ht="36" x14ac:dyDescent="0.2">
      <c r="A19" s="24" t="s">
        <v>181</v>
      </c>
      <c r="B19" s="29" t="s">
        <v>182</v>
      </c>
      <c r="C19" s="26" t="s">
        <v>183</v>
      </c>
      <c r="D19" s="27">
        <v>16</v>
      </c>
      <c r="E19" s="106"/>
      <c r="F19" s="107"/>
      <c r="H19" s="108"/>
      <c r="I19" s="108"/>
      <c r="J19" s="109"/>
      <c r="K19" s="110"/>
      <c r="L19" s="111"/>
      <c r="M19" s="112"/>
      <c r="O19" s="113"/>
    </row>
    <row r="20" spans="1:15" s="48" customFormat="1" ht="36" x14ac:dyDescent="0.2">
      <c r="A20" s="24" t="s">
        <v>184</v>
      </c>
      <c r="B20" s="30" t="s">
        <v>185</v>
      </c>
      <c r="C20" s="26" t="s">
        <v>183</v>
      </c>
      <c r="D20" s="27">
        <v>68</v>
      </c>
      <c r="E20" s="106"/>
      <c r="F20" s="107"/>
      <c r="H20" s="108"/>
      <c r="I20" s="108"/>
      <c r="J20" s="109"/>
      <c r="K20" s="110"/>
      <c r="L20" s="111"/>
      <c r="M20" s="112"/>
      <c r="O20" s="113"/>
    </row>
    <row r="21" spans="1:15" s="48" customFormat="1" ht="36" x14ac:dyDescent="0.2">
      <c r="A21" s="24" t="s">
        <v>186</v>
      </c>
      <c r="B21" s="30" t="s">
        <v>187</v>
      </c>
      <c r="C21" s="31" t="s">
        <v>183</v>
      </c>
      <c r="D21" s="27">
        <v>8</v>
      </c>
      <c r="E21" s="106"/>
      <c r="F21" s="107"/>
      <c r="H21" s="108"/>
      <c r="I21" s="108"/>
      <c r="J21" s="109"/>
      <c r="K21" s="110"/>
      <c r="L21" s="111"/>
      <c r="M21" s="112"/>
      <c r="O21" s="113"/>
    </row>
    <row r="22" spans="1:15" s="48" customFormat="1" ht="36" x14ac:dyDescent="0.2">
      <c r="A22" s="24" t="s">
        <v>188</v>
      </c>
      <c r="B22" s="30" t="s">
        <v>189</v>
      </c>
      <c r="C22" s="31" t="s">
        <v>183</v>
      </c>
      <c r="D22" s="27">
        <v>8</v>
      </c>
      <c r="E22" s="106"/>
      <c r="F22" s="107"/>
      <c r="H22" s="108"/>
      <c r="I22" s="108"/>
      <c r="J22" s="109"/>
      <c r="K22" s="110"/>
      <c r="L22" s="111"/>
      <c r="M22" s="112"/>
      <c r="O22" s="113"/>
    </row>
    <row r="23" spans="1:15" s="48" customFormat="1" ht="36" x14ac:dyDescent="0.2">
      <c r="A23" s="24" t="s">
        <v>190</v>
      </c>
      <c r="B23" s="30" t="s">
        <v>191</v>
      </c>
      <c r="C23" s="31" t="s">
        <v>183</v>
      </c>
      <c r="D23" s="27">
        <v>4</v>
      </c>
      <c r="E23" s="106"/>
      <c r="F23" s="107"/>
      <c r="H23" s="108"/>
      <c r="I23" s="108"/>
      <c r="J23" s="109"/>
      <c r="K23" s="110"/>
      <c r="L23" s="111"/>
      <c r="M23" s="112"/>
      <c r="O23" s="113"/>
    </row>
    <row r="24" spans="1:15" s="48" customFormat="1" ht="36" x14ac:dyDescent="0.2">
      <c r="A24" s="24" t="s">
        <v>192</v>
      </c>
      <c r="B24" s="30" t="s">
        <v>193</v>
      </c>
      <c r="C24" s="26" t="s">
        <v>183</v>
      </c>
      <c r="D24" s="27">
        <v>8</v>
      </c>
      <c r="E24" s="106"/>
      <c r="F24" s="107"/>
      <c r="H24" s="108"/>
      <c r="I24" s="108"/>
      <c r="J24" s="109"/>
      <c r="K24" s="110"/>
      <c r="L24" s="111"/>
      <c r="M24" s="112"/>
      <c r="O24" s="113"/>
    </row>
    <row r="25" spans="1:15" s="48" customFormat="1" ht="36" x14ac:dyDescent="0.2">
      <c r="A25" s="24" t="s">
        <v>194</v>
      </c>
      <c r="B25" s="28" t="s">
        <v>195</v>
      </c>
      <c r="C25" s="31" t="s">
        <v>183</v>
      </c>
      <c r="D25" s="27">
        <v>4</v>
      </c>
      <c r="E25" s="106"/>
      <c r="F25" s="107"/>
      <c r="H25" s="108"/>
      <c r="I25" s="108"/>
      <c r="J25" s="109"/>
      <c r="K25" s="110"/>
      <c r="L25" s="111"/>
      <c r="M25" s="112"/>
      <c r="O25" s="113"/>
    </row>
    <row r="26" spans="1:15" s="48" customFormat="1" ht="36" x14ac:dyDescent="0.2">
      <c r="A26" s="24" t="s">
        <v>196</v>
      </c>
      <c r="B26" s="30" t="s">
        <v>197</v>
      </c>
      <c r="C26" s="31" t="s">
        <v>183</v>
      </c>
      <c r="D26" s="27">
        <v>8</v>
      </c>
      <c r="E26" s="114"/>
      <c r="F26" s="107"/>
      <c r="H26" s="108"/>
      <c r="I26" s="108"/>
      <c r="J26" s="109"/>
      <c r="K26" s="110"/>
      <c r="L26" s="111"/>
      <c r="M26" s="112"/>
      <c r="O26" s="113"/>
    </row>
    <row r="27" spans="1:15" s="48" customFormat="1" ht="36" x14ac:dyDescent="0.2">
      <c r="A27" s="24" t="s">
        <v>198</v>
      </c>
      <c r="B27" s="30" t="s">
        <v>199</v>
      </c>
      <c r="C27" s="31" t="s">
        <v>183</v>
      </c>
      <c r="D27" s="27">
        <v>8</v>
      </c>
      <c r="E27" s="106"/>
      <c r="F27" s="107"/>
      <c r="H27" s="108"/>
      <c r="I27" s="108"/>
      <c r="J27" s="109"/>
      <c r="K27" s="110"/>
      <c r="L27" s="111"/>
      <c r="M27" s="112"/>
      <c r="O27" s="113"/>
    </row>
    <row r="28" spans="1:15" s="48" customFormat="1" ht="36" x14ac:dyDescent="0.2">
      <c r="A28" s="24" t="s">
        <v>200</v>
      </c>
      <c r="B28" s="30" t="s">
        <v>201</v>
      </c>
      <c r="C28" s="31" t="s">
        <v>183</v>
      </c>
      <c r="D28" s="27">
        <v>4</v>
      </c>
      <c r="E28" s="106"/>
      <c r="F28" s="107"/>
      <c r="H28" s="108"/>
      <c r="I28" s="108"/>
      <c r="J28" s="109"/>
      <c r="K28" s="110"/>
      <c r="L28" s="111"/>
      <c r="M28" s="112"/>
      <c r="O28" s="113"/>
    </row>
    <row r="29" spans="1:15" s="48" customFormat="1" ht="36" x14ac:dyDescent="0.2">
      <c r="A29" s="24" t="s">
        <v>202</v>
      </c>
      <c r="B29" s="30" t="s">
        <v>203</v>
      </c>
      <c r="C29" s="31" t="s">
        <v>183</v>
      </c>
      <c r="D29" s="27">
        <v>4</v>
      </c>
      <c r="E29" s="106"/>
      <c r="F29" s="107"/>
      <c r="H29" s="108"/>
      <c r="I29" s="108"/>
      <c r="J29" s="109"/>
      <c r="K29" s="110"/>
      <c r="L29" s="111"/>
      <c r="M29" s="112"/>
      <c r="O29" s="113"/>
    </row>
    <row r="30" spans="1:15" s="48" customFormat="1" ht="36" x14ac:dyDescent="0.2">
      <c r="A30" s="24" t="s">
        <v>204</v>
      </c>
      <c r="B30" s="30" t="s">
        <v>205</v>
      </c>
      <c r="C30" s="31" t="s">
        <v>183</v>
      </c>
      <c r="D30" s="27">
        <v>4</v>
      </c>
      <c r="E30" s="115"/>
      <c r="F30" s="107"/>
      <c r="H30" s="108"/>
      <c r="I30" s="108"/>
      <c r="J30" s="109"/>
      <c r="K30" s="110"/>
      <c r="L30" s="111"/>
      <c r="M30" s="112"/>
      <c r="O30" s="113"/>
    </row>
    <row r="31" spans="1:15" s="48" customFormat="1" ht="48" x14ac:dyDescent="0.2">
      <c r="A31" s="24" t="s">
        <v>206</v>
      </c>
      <c r="B31" s="30" t="s">
        <v>207</v>
      </c>
      <c r="C31" s="31" t="s">
        <v>183</v>
      </c>
      <c r="D31" s="27">
        <v>4</v>
      </c>
      <c r="E31" s="106"/>
      <c r="F31" s="107"/>
      <c r="H31" s="108"/>
      <c r="I31" s="108"/>
      <c r="J31" s="109"/>
      <c r="K31" s="110"/>
      <c r="L31" s="111"/>
      <c r="M31" s="112"/>
      <c r="O31" s="113"/>
    </row>
    <row r="32" spans="1:15" s="48" customFormat="1" ht="36" x14ac:dyDescent="0.2">
      <c r="A32" s="24" t="s">
        <v>208</v>
      </c>
      <c r="B32" s="30" t="s">
        <v>209</v>
      </c>
      <c r="C32" s="31" t="s">
        <v>183</v>
      </c>
      <c r="D32" s="27">
        <v>4</v>
      </c>
      <c r="E32" s="106"/>
      <c r="F32" s="107"/>
      <c r="H32" s="108"/>
      <c r="I32" s="108"/>
      <c r="J32" s="109"/>
      <c r="K32" s="110"/>
      <c r="L32" s="111"/>
      <c r="M32" s="112"/>
      <c r="O32" s="113"/>
    </row>
    <row r="33" spans="1:15" s="48" customFormat="1" ht="12.75" x14ac:dyDescent="0.2">
      <c r="A33" s="116"/>
      <c r="B33" s="25"/>
      <c r="C33" s="43"/>
      <c r="D33" s="44"/>
      <c r="E33" s="117"/>
      <c r="F33" s="118"/>
      <c r="H33" s="108"/>
      <c r="I33" s="108"/>
      <c r="J33" s="109"/>
      <c r="K33" s="110"/>
      <c r="L33" s="111"/>
      <c r="M33" s="112"/>
      <c r="O33" s="113"/>
    </row>
    <row r="34" spans="1:15" s="48" customFormat="1" ht="30" x14ac:dyDescent="0.2">
      <c r="A34" s="119"/>
      <c r="B34" s="23" t="s">
        <v>210</v>
      </c>
      <c r="C34" s="120"/>
      <c r="D34" s="121"/>
      <c r="E34" s="117"/>
      <c r="F34" s="118"/>
      <c r="H34" s="108"/>
      <c r="I34" s="108"/>
      <c r="J34" s="109"/>
      <c r="K34" s="110"/>
      <c r="L34" s="111"/>
      <c r="M34" s="112"/>
      <c r="O34" s="113"/>
    </row>
    <row r="35" spans="1:15" s="48" customFormat="1" ht="36" x14ac:dyDescent="0.2">
      <c r="A35" s="24" t="s">
        <v>211</v>
      </c>
      <c r="B35" s="29" t="s">
        <v>212</v>
      </c>
      <c r="C35" s="26" t="s">
        <v>178</v>
      </c>
      <c r="D35" s="32">
        <v>16</v>
      </c>
      <c r="E35" s="106"/>
      <c r="F35" s="115"/>
      <c r="H35" s="108"/>
      <c r="I35" s="108"/>
      <c r="J35" s="109"/>
      <c r="K35" s="110"/>
      <c r="L35" s="111"/>
      <c r="M35" s="112"/>
      <c r="O35" s="113"/>
    </row>
    <row r="36" spans="1:15" s="48" customFormat="1" ht="36" x14ac:dyDescent="0.2">
      <c r="A36" s="24" t="s">
        <v>213</v>
      </c>
      <c r="B36" s="29" t="s">
        <v>214</v>
      </c>
      <c r="C36" s="26" t="s">
        <v>178</v>
      </c>
      <c r="D36" s="32">
        <v>4</v>
      </c>
      <c r="E36" s="106"/>
      <c r="F36" s="115"/>
      <c r="H36" s="108"/>
      <c r="I36" s="108"/>
      <c r="J36" s="109"/>
      <c r="K36" s="110"/>
      <c r="L36" s="111"/>
      <c r="M36" s="112"/>
      <c r="O36" s="113"/>
    </row>
    <row r="37" spans="1:15" s="48" customFormat="1" ht="36" x14ac:dyDescent="0.2">
      <c r="A37" s="24" t="s">
        <v>215</v>
      </c>
      <c r="B37" s="29" t="s">
        <v>216</v>
      </c>
      <c r="C37" s="26" t="s">
        <v>178</v>
      </c>
      <c r="D37" s="27">
        <v>20</v>
      </c>
      <c r="E37" s="106"/>
      <c r="F37" s="115"/>
      <c r="H37" s="108"/>
      <c r="I37" s="108"/>
      <c r="J37" s="109"/>
      <c r="K37" s="110"/>
      <c r="L37" s="111"/>
      <c r="M37" s="112"/>
      <c r="O37" s="113"/>
    </row>
    <row r="38" spans="1:15" s="48" customFormat="1" ht="36" x14ac:dyDescent="0.2">
      <c r="A38" s="24" t="s">
        <v>217</v>
      </c>
      <c r="B38" s="29" t="s">
        <v>218</v>
      </c>
      <c r="C38" s="26" t="s">
        <v>178</v>
      </c>
      <c r="D38" s="27">
        <v>8</v>
      </c>
      <c r="E38" s="114"/>
      <c r="F38" s="115"/>
      <c r="H38" s="108"/>
      <c r="I38" s="108"/>
      <c r="J38" s="109"/>
      <c r="K38" s="110"/>
      <c r="L38" s="111"/>
      <c r="M38" s="112"/>
      <c r="O38" s="113"/>
    </row>
    <row r="39" spans="1:15" s="48" customFormat="1" ht="36" x14ac:dyDescent="0.2">
      <c r="A39" s="24" t="s">
        <v>219</v>
      </c>
      <c r="B39" s="29" t="s">
        <v>220</v>
      </c>
      <c r="C39" s="26" t="s">
        <v>183</v>
      </c>
      <c r="D39" s="27">
        <v>20</v>
      </c>
      <c r="E39" s="106"/>
      <c r="F39" s="115"/>
      <c r="H39" s="108"/>
      <c r="I39" s="108"/>
      <c r="J39" s="109"/>
      <c r="K39" s="110"/>
      <c r="L39" s="111"/>
      <c r="M39" s="112"/>
      <c r="O39" s="113"/>
    </row>
    <row r="40" spans="1:15" s="48" customFormat="1" ht="36" x14ac:dyDescent="0.2">
      <c r="A40" s="24" t="s">
        <v>221</v>
      </c>
      <c r="B40" s="29" t="s">
        <v>222</v>
      </c>
      <c r="C40" s="26" t="s">
        <v>183</v>
      </c>
      <c r="D40" s="27">
        <v>8</v>
      </c>
      <c r="E40" s="106"/>
      <c r="F40" s="115"/>
      <c r="H40" s="108"/>
      <c r="I40" s="108"/>
      <c r="J40" s="109"/>
      <c r="K40" s="110"/>
      <c r="L40" s="111"/>
      <c r="M40" s="112"/>
      <c r="O40" s="113"/>
    </row>
    <row r="41" spans="1:15" s="48" customFormat="1" ht="36" x14ac:dyDescent="0.2">
      <c r="A41" s="24" t="s">
        <v>223</v>
      </c>
      <c r="B41" s="29" t="s">
        <v>224</v>
      </c>
      <c r="C41" s="26" t="s">
        <v>183</v>
      </c>
      <c r="D41" s="27">
        <v>4</v>
      </c>
      <c r="E41" s="106"/>
      <c r="F41" s="115"/>
      <c r="H41" s="108"/>
      <c r="I41" s="108"/>
      <c r="J41" s="109"/>
      <c r="K41" s="110"/>
      <c r="L41" s="111"/>
      <c r="M41" s="112"/>
      <c r="O41" s="113"/>
    </row>
    <row r="42" spans="1:15" s="48" customFormat="1" ht="36" x14ac:dyDescent="0.2">
      <c r="A42" s="24" t="s">
        <v>225</v>
      </c>
      <c r="B42" s="29" t="s">
        <v>226</v>
      </c>
      <c r="C42" s="26" t="s">
        <v>183</v>
      </c>
      <c r="D42" s="27">
        <v>4</v>
      </c>
      <c r="E42" s="115"/>
      <c r="F42" s="115"/>
      <c r="H42" s="108"/>
      <c r="I42" s="108"/>
      <c r="J42" s="109"/>
      <c r="K42" s="110"/>
      <c r="L42" s="111"/>
      <c r="M42" s="112"/>
      <c r="O42" s="113"/>
    </row>
    <row r="43" spans="1:15" s="48" customFormat="1" ht="39" customHeight="1" x14ac:dyDescent="0.2">
      <c r="A43" s="24" t="s">
        <v>227</v>
      </c>
      <c r="B43" s="29" t="s">
        <v>228</v>
      </c>
      <c r="C43" s="26" t="s">
        <v>183</v>
      </c>
      <c r="D43" s="27">
        <v>4</v>
      </c>
      <c r="E43" s="115"/>
      <c r="F43" s="115"/>
      <c r="H43" s="108"/>
      <c r="I43" s="108"/>
      <c r="J43" s="109"/>
      <c r="K43" s="110"/>
      <c r="L43" s="111"/>
      <c r="M43" s="112"/>
      <c r="O43" s="113"/>
    </row>
    <row r="44" spans="1:15" s="48" customFormat="1" ht="36" x14ac:dyDescent="0.2">
      <c r="A44" s="24" t="s">
        <v>229</v>
      </c>
      <c r="B44" s="29" t="s">
        <v>230</v>
      </c>
      <c r="C44" s="31" t="s">
        <v>183</v>
      </c>
      <c r="D44" s="27">
        <v>4</v>
      </c>
      <c r="E44" s="106"/>
      <c r="F44" s="115"/>
      <c r="H44" s="108"/>
      <c r="I44" s="108"/>
      <c r="J44" s="109"/>
      <c r="K44" s="110"/>
      <c r="L44" s="111"/>
      <c r="M44" s="112"/>
      <c r="O44" s="113"/>
    </row>
    <row r="45" spans="1:15" s="48" customFormat="1" ht="36" x14ac:dyDescent="0.2">
      <c r="A45" s="24" t="s">
        <v>231</v>
      </c>
      <c r="B45" s="29" t="s">
        <v>232</v>
      </c>
      <c r="C45" s="31" t="s">
        <v>183</v>
      </c>
      <c r="D45" s="27">
        <v>4</v>
      </c>
      <c r="E45" s="122"/>
      <c r="F45" s="115"/>
      <c r="H45" s="108"/>
      <c r="I45" s="108"/>
      <c r="J45" s="109"/>
      <c r="K45" s="110"/>
      <c r="L45" s="111"/>
      <c r="M45" s="112"/>
      <c r="O45" s="113"/>
    </row>
    <row r="46" spans="1:15" s="48" customFormat="1" ht="36" x14ac:dyDescent="0.2">
      <c r="A46" s="24" t="s">
        <v>233</v>
      </c>
      <c r="B46" s="30" t="s">
        <v>234</v>
      </c>
      <c r="C46" s="31" t="s">
        <v>183</v>
      </c>
      <c r="D46" s="27">
        <v>4</v>
      </c>
      <c r="E46" s="106"/>
      <c r="F46" s="115"/>
      <c r="H46" s="108"/>
      <c r="I46" s="108"/>
      <c r="J46" s="109"/>
      <c r="K46" s="110"/>
      <c r="L46" s="111"/>
      <c r="M46" s="112"/>
      <c r="O46" s="113"/>
    </row>
    <row r="47" spans="1:15" s="48" customFormat="1" ht="36" x14ac:dyDescent="0.2">
      <c r="A47" s="24" t="s">
        <v>235</v>
      </c>
      <c r="B47" s="29" t="s">
        <v>236</v>
      </c>
      <c r="C47" s="31" t="s">
        <v>183</v>
      </c>
      <c r="D47" s="27">
        <v>4</v>
      </c>
      <c r="E47" s="114"/>
      <c r="F47" s="115"/>
      <c r="H47" s="108"/>
      <c r="I47" s="108"/>
      <c r="J47" s="109"/>
      <c r="K47" s="110"/>
      <c r="L47" s="111"/>
      <c r="M47" s="112"/>
      <c r="O47" s="113"/>
    </row>
    <row r="48" spans="1:15" s="48" customFormat="1" ht="12.75" x14ac:dyDescent="0.2">
      <c r="A48" s="116"/>
      <c r="B48" s="25"/>
      <c r="C48" s="43"/>
      <c r="D48" s="44"/>
      <c r="E48" s="117"/>
      <c r="F48" s="118"/>
      <c r="H48" s="108"/>
      <c r="I48" s="108"/>
      <c r="J48" s="109"/>
      <c r="K48" s="110"/>
      <c r="L48" s="111"/>
      <c r="M48" s="112"/>
      <c r="O48" s="113"/>
    </row>
    <row r="49" spans="1:15" s="48" customFormat="1" ht="30" x14ac:dyDescent="0.2">
      <c r="A49" s="119"/>
      <c r="B49" s="23" t="s">
        <v>237</v>
      </c>
      <c r="C49" s="120"/>
      <c r="D49" s="121"/>
      <c r="E49" s="117"/>
      <c r="F49" s="118"/>
      <c r="H49" s="108"/>
      <c r="I49" s="108"/>
      <c r="J49" s="109"/>
      <c r="K49" s="110"/>
      <c r="L49" s="111"/>
      <c r="M49" s="112"/>
      <c r="O49" s="113"/>
    </row>
    <row r="50" spans="1:15" s="48" customFormat="1" ht="36" x14ac:dyDescent="0.2">
      <c r="A50" s="24" t="s">
        <v>238</v>
      </c>
      <c r="B50" s="28" t="s">
        <v>239</v>
      </c>
      <c r="C50" s="123" t="s">
        <v>178</v>
      </c>
      <c r="D50" s="124">
        <v>35.5</v>
      </c>
      <c r="E50" s="106"/>
      <c r="F50" s="115"/>
      <c r="H50" s="108"/>
      <c r="I50" s="108"/>
      <c r="J50" s="109"/>
      <c r="K50" s="110"/>
      <c r="L50" s="111"/>
      <c r="M50" s="112"/>
      <c r="O50" s="113"/>
    </row>
    <row r="51" spans="1:15" s="48" customFormat="1" ht="36" x14ac:dyDescent="0.2">
      <c r="A51" s="24" t="s">
        <v>240</v>
      </c>
      <c r="B51" s="28" t="s">
        <v>241</v>
      </c>
      <c r="C51" s="123" t="s">
        <v>178</v>
      </c>
      <c r="D51" s="124">
        <v>1</v>
      </c>
      <c r="E51" s="106"/>
      <c r="F51" s="115"/>
      <c r="H51" s="108"/>
      <c r="I51" s="108"/>
      <c r="J51" s="109"/>
      <c r="K51" s="110"/>
      <c r="L51" s="111"/>
      <c r="M51" s="112"/>
      <c r="O51" s="113"/>
    </row>
    <row r="52" spans="1:15" s="48" customFormat="1" ht="36" x14ac:dyDescent="0.2">
      <c r="A52" s="24" t="s">
        <v>242</v>
      </c>
      <c r="B52" s="28" t="s">
        <v>243</v>
      </c>
      <c r="C52" s="123" t="s">
        <v>178</v>
      </c>
      <c r="D52" s="124">
        <v>9.5</v>
      </c>
      <c r="E52" s="106"/>
      <c r="F52" s="115"/>
      <c r="H52" s="108"/>
      <c r="I52" s="108"/>
      <c r="J52" s="109"/>
      <c r="K52" s="110"/>
      <c r="L52" s="111"/>
      <c r="M52" s="112"/>
      <c r="O52" s="113"/>
    </row>
    <row r="53" spans="1:15" s="48" customFormat="1" ht="36" x14ac:dyDescent="0.2">
      <c r="A53" s="24" t="s">
        <v>244</v>
      </c>
      <c r="B53" s="28" t="s">
        <v>245</v>
      </c>
      <c r="C53" s="123" t="s">
        <v>178</v>
      </c>
      <c r="D53" s="124">
        <v>13</v>
      </c>
      <c r="E53" s="106"/>
      <c r="F53" s="115"/>
      <c r="H53" s="108"/>
      <c r="I53" s="108"/>
      <c r="J53" s="109"/>
      <c r="K53" s="110"/>
      <c r="L53" s="111"/>
      <c r="M53" s="112"/>
      <c r="O53" s="113"/>
    </row>
    <row r="54" spans="1:15" s="48" customFormat="1" ht="36" x14ac:dyDescent="0.2">
      <c r="A54" s="24" t="s">
        <v>246</v>
      </c>
      <c r="B54" s="28" t="s">
        <v>247</v>
      </c>
      <c r="C54" s="123" t="s">
        <v>178</v>
      </c>
      <c r="D54" s="124">
        <v>30</v>
      </c>
      <c r="E54" s="106"/>
      <c r="F54" s="115"/>
      <c r="H54" s="108"/>
      <c r="I54" s="108"/>
      <c r="J54" s="109"/>
      <c r="K54" s="110"/>
      <c r="L54" s="111"/>
      <c r="M54" s="112"/>
      <c r="O54" s="113"/>
    </row>
    <row r="55" spans="1:15" s="48" customFormat="1" ht="36" x14ac:dyDescent="0.2">
      <c r="A55" s="24" t="s">
        <v>248</v>
      </c>
      <c r="B55" s="28" t="s">
        <v>249</v>
      </c>
      <c r="C55" s="123" t="s">
        <v>178</v>
      </c>
      <c r="D55" s="124">
        <v>10</v>
      </c>
      <c r="E55" s="106"/>
      <c r="F55" s="115"/>
      <c r="H55" s="108"/>
      <c r="I55" s="108"/>
      <c r="J55" s="109"/>
      <c r="K55" s="110"/>
      <c r="L55" s="111"/>
      <c r="M55" s="112"/>
      <c r="O55" s="113"/>
    </row>
    <row r="56" spans="1:15" s="48" customFormat="1" ht="48" x14ac:dyDescent="0.2">
      <c r="A56" s="24" t="s">
        <v>250</v>
      </c>
      <c r="B56" s="28" t="s">
        <v>251</v>
      </c>
      <c r="C56" s="123" t="s">
        <v>183</v>
      </c>
      <c r="D56" s="124">
        <v>1</v>
      </c>
      <c r="E56" s="106"/>
      <c r="F56" s="115"/>
      <c r="H56" s="108"/>
      <c r="I56" s="108"/>
      <c r="J56" s="109"/>
      <c r="K56" s="110"/>
      <c r="L56" s="111"/>
      <c r="M56" s="112"/>
      <c r="O56" s="113"/>
    </row>
    <row r="57" spans="1:15" s="48" customFormat="1" ht="48" x14ac:dyDescent="0.2">
      <c r="A57" s="24" t="s">
        <v>252</v>
      </c>
      <c r="B57" s="28" t="s">
        <v>253</v>
      </c>
      <c r="C57" s="123" t="s">
        <v>183</v>
      </c>
      <c r="D57" s="124">
        <v>33</v>
      </c>
      <c r="E57" s="106"/>
      <c r="F57" s="115"/>
      <c r="H57" s="108"/>
      <c r="I57" s="108"/>
      <c r="J57" s="109"/>
      <c r="K57" s="110"/>
      <c r="L57" s="111"/>
      <c r="M57" s="112"/>
      <c r="O57" s="113"/>
    </row>
    <row r="58" spans="1:15" s="48" customFormat="1" ht="48" x14ac:dyDescent="0.2">
      <c r="A58" s="24" t="s">
        <v>254</v>
      </c>
      <c r="B58" s="28" t="s">
        <v>255</v>
      </c>
      <c r="C58" s="123" t="s">
        <v>183</v>
      </c>
      <c r="D58" s="124">
        <v>2</v>
      </c>
      <c r="E58" s="106"/>
      <c r="F58" s="115"/>
      <c r="H58" s="108"/>
      <c r="I58" s="108"/>
      <c r="J58" s="109"/>
      <c r="K58" s="110"/>
      <c r="L58" s="111"/>
      <c r="M58" s="112"/>
      <c r="O58" s="113"/>
    </row>
    <row r="59" spans="1:15" s="48" customFormat="1" ht="48" x14ac:dyDescent="0.2">
      <c r="A59" s="24" t="s">
        <v>256</v>
      </c>
      <c r="B59" s="28" t="s">
        <v>257</v>
      </c>
      <c r="C59" s="123" t="s">
        <v>183</v>
      </c>
      <c r="D59" s="124">
        <v>9</v>
      </c>
      <c r="E59" s="106"/>
      <c r="F59" s="115"/>
      <c r="H59" s="108"/>
      <c r="I59" s="108"/>
      <c r="J59" s="109"/>
      <c r="K59" s="110"/>
      <c r="L59" s="111"/>
      <c r="M59" s="112"/>
      <c r="O59" s="113"/>
    </row>
    <row r="60" spans="1:15" s="48" customFormat="1" ht="48" x14ac:dyDescent="0.2">
      <c r="A60" s="24" t="s">
        <v>258</v>
      </c>
      <c r="B60" s="28" t="s">
        <v>259</v>
      </c>
      <c r="C60" s="123" t="s">
        <v>183</v>
      </c>
      <c r="D60" s="124">
        <v>13</v>
      </c>
      <c r="E60" s="106"/>
      <c r="F60" s="115"/>
      <c r="H60" s="108"/>
      <c r="I60" s="108"/>
      <c r="J60" s="109"/>
      <c r="K60" s="110"/>
      <c r="L60" s="111"/>
      <c r="M60" s="112"/>
      <c r="O60" s="113"/>
    </row>
    <row r="61" spans="1:15" s="48" customFormat="1" ht="48" x14ac:dyDescent="0.2">
      <c r="A61" s="24" t="s">
        <v>260</v>
      </c>
      <c r="B61" s="28" t="s">
        <v>261</v>
      </c>
      <c r="C61" s="123" t="s">
        <v>183</v>
      </c>
      <c r="D61" s="124">
        <v>9</v>
      </c>
      <c r="E61" s="106"/>
      <c r="F61" s="115"/>
      <c r="H61" s="108"/>
      <c r="I61" s="108"/>
      <c r="J61" s="109"/>
      <c r="K61" s="110"/>
      <c r="L61" s="111"/>
      <c r="M61" s="112"/>
      <c r="O61" s="113"/>
    </row>
    <row r="62" spans="1:15" s="48" customFormat="1" ht="36" x14ac:dyDescent="0.2">
      <c r="A62" s="24" t="s">
        <v>262</v>
      </c>
      <c r="B62" s="30" t="s">
        <v>187</v>
      </c>
      <c r="C62" s="123" t="s">
        <v>183</v>
      </c>
      <c r="D62" s="124">
        <v>1</v>
      </c>
      <c r="E62" s="106"/>
      <c r="F62" s="115"/>
      <c r="H62" s="108"/>
      <c r="I62" s="108"/>
      <c r="J62" s="109"/>
      <c r="K62" s="110"/>
      <c r="L62" s="111"/>
      <c r="M62" s="112"/>
      <c r="O62" s="113"/>
    </row>
    <row r="63" spans="1:15" s="48" customFormat="1" ht="36" x14ac:dyDescent="0.2">
      <c r="A63" s="24" t="s">
        <v>263</v>
      </c>
      <c r="B63" s="30" t="s">
        <v>264</v>
      </c>
      <c r="C63" s="123" t="s">
        <v>183</v>
      </c>
      <c r="D63" s="124">
        <v>12</v>
      </c>
      <c r="E63" s="106"/>
      <c r="F63" s="115"/>
      <c r="H63" s="108"/>
      <c r="I63" s="108"/>
      <c r="J63" s="109"/>
      <c r="K63" s="110"/>
      <c r="L63" s="111"/>
      <c r="M63" s="112"/>
      <c r="O63" s="113"/>
    </row>
    <row r="64" spans="1:15" s="48" customFormat="1" ht="36" x14ac:dyDescent="0.2">
      <c r="A64" s="24" t="s">
        <v>265</v>
      </c>
      <c r="B64" s="30" t="s">
        <v>266</v>
      </c>
      <c r="C64" s="123" t="s">
        <v>183</v>
      </c>
      <c r="D64" s="124">
        <v>3</v>
      </c>
      <c r="E64" s="106"/>
      <c r="F64" s="115"/>
      <c r="H64" s="108"/>
      <c r="I64" s="108"/>
      <c r="J64" s="109"/>
      <c r="K64" s="110"/>
      <c r="L64" s="111"/>
      <c r="M64" s="112"/>
      <c r="O64" s="113"/>
    </row>
    <row r="65" spans="1:15" s="48" customFormat="1" ht="36" x14ac:dyDescent="0.2">
      <c r="A65" s="24" t="s">
        <v>267</v>
      </c>
      <c r="B65" s="30" t="s">
        <v>268</v>
      </c>
      <c r="C65" s="123" t="s">
        <v>183</v>
      </c>
      <c r="D65" s="124">
        <v>1</v>
      </c>
      <c r="E65" s="106"/>
      <c r="F65" s="115"/>
      <c r="H65" s="108"/>
      <c r="I65" s="108"/>
      <c r="J65" s="109"/>
      <c r="K65" s="110"/>
      <c r="L65" s="111"/>
      <c r="M65" s="112"/>
      <c r="O65" s="113"/>
    </row>
    <row r="66" spans="1:15" s="48" customFormat="1" ht="36" x14ac:dyDescent="0.2">
      <c r="A66" s="24" t="s">
        <v>269</v>
      </c>
      <c r="B66" s="30" t="s">
        <v>270</v>
      </c>
      <c r="C66" s="123" t="s">
        <v>183</v>
      </c>
      <c r="D66" s="124">
        <v>4</v>
      </c>
      <c r="E66" s="106"/>
      <c r="F66" s="115"/>
      <c r="H66" s="108"/>
      <c r="I66" s="108"/>
      <c r="J66" s="109"/>
      <c r="K66" s="110"/>
      <c r="L66" s="111"/>
      <c r="M66" s="112"/>
      <c r="O66" s="113"/>
    </row>
    <row r="67" spans="1:15" s="48" customFormat="1" ht="36" x14ac:dyDescent="0.2">
      <c r="A67" s="24" t="s">
        <v>271</v>
      </c>
      <c r="B67" s="30" t="s">
        <v>272</v>
      </c>
      <c r="C67" s="123" t="s">
        <v>183</v>
      </c>
      <c r="D67" s="124">
        <v>2</v>
      </c>
      <c r="E67" s="106"/>
      <c r="F67" s="115"/>
      <c r="H67" s="108"/>
      <c r="I67" s="108"/>
      <c r="J67" s="109"/>
      <c r="K67" s="110"/>
      <c r="L67" s="111"/>
      <c r="M67" s="112"/>
      <c r="O67" s="113"/>
    </row>
    <row r="68" spans="1:15" s="48" customFormat="1" ht="36" x14ac:dyDescent="0.2">
      <c r="A68" s="24" t="s">
        <v>273</v>
      </c>
      <c r="B68" s="30" t="s">
        <v>193</v>
      </c>
      <c r="C68" s="123" t="s">
        <v>183</v>
      </c>
      <c r="D68" s="124">
        <v>1</v>
      </c>
      <c r="E68" s="106"/>
      <c r="F68" s="115"/>
      <c r="H68" s="108"/>
      <c r="I68" s="108"/>
      <c r="J68" s="109"/>
      <c r="K68" s="110"/>
      <c r="L68" s="111"/>
      <c r="M68" s="112"/>
      <c r="O68" s="113"/>
    </row>
    <row r="69" spans="1:15" s="48" customFormat="1" ht="36" x14ac:dyDescent="0.2">
      <c r="A69" s="24" t="s">
        <v>274</v>
      </c>
      <c r="B69" s="30" t="s">
        <v>275</v>
      </c>
      <c r="C69" s="123" t="s">
        <v>183</v>
      </c>
      <c r="D69" s="124">
        <v>2</v>
      </c>
      <c r="E69" s="106"/>
      <c r="F69" s="115"/>
      <c r="H69" s="108"/>
      <c r="I69" s="108"/>
      <c r="J69" s="109"/>
      <c r="K69" s="110"/>
      <c r="L69" s="111"/>
      <c r="M69" s="112"/>
      <c r="O69" s="113"/>
    </row>
    <row r="70" spans="1:15" s="125" customFormat="1" ht="36" x14ac:dyDescent="0.2">
      <c r="A70" s="24" t="s">
        <v>276</v>
      </c>
      <c r="B70" s="30" t="s">
        <v>277</v>
      </c>
      <c r="C70" s="123" t="s">
        <v>183</v>
      </c>
      <c r="D70" s="124">
        <v>1</v>
      </c>
      <c r="E70" s="106"/>
      <c r="F70" s="115"/>
      <c r="H70" s="126"/>
      <c r="I70" s="126"/>
      <c r="J70" s="127"/>
      <c r="K70" s="128"/>
      <c r="L70" s="129"/>
      <c r="M70" s="112"/>
      <c r="O70" s="113"/>
    </row>
    <row r="71" spans="1:15" s="48" customFormat="1" ht="36" x14ac:dyDescent="0.2">
      <c r="A71" s="24" t="s">
        <v>278</v>
      </c>
      <c r="B71" s="30" t="s">
        <v>279</v>
      </c>
      <c r="C71" s="123" t="s">
        <v>183</v>
      </c>
      <c r="D71" s="124">
        <v>1</v>
      </c>
      <c r="E71" s="130"/>
      <c r="F71" s="115"/>
      <c r="H71" s="131"/>
      <c r="I71" s="108"/>
      <c r="J71" s="109"/>
      <c r="K71" s="110"/>
      <c r="L71" s="111"/>
      <c r="M71" s="112"/>
      <c r="O71" s="113"/>
    </row>
    <row r="72" spans="1:15" s="48" customFormat="1" ht="36" x14ac:dyDescent="0.2">
      <c r="A72" s="24" t="s">
        <v>280</v>
      </c>
      <c r="B72" s="30" t="s">
        <v>281</v>
      </c>
      <c r="C72" s="123" t="s">
        <v>183</v>
      </c>
      <c r="D72" s="124">
        <v>1</v>
      </c>
      <c r="E72" s="132"/>
      <c r="F72" s="115"/>
      <c r="H72" s="131"/>
      <c r="I72" s="108"/>
      <c r="J72" s="109"/>
      <c r="K72" s="110"/>
      <c r="L72" s="111"/>
      <c r="M72" s="112"/>
      <c r="O72" s="113"/>
    </row>
    <row r="73" spans="1:15" s="125" customFormat="1" ht="36" x14ac:dyDescent="0.2">
      <c r="A73" s="24" t="s">
        <v>282</v>
      </c>
      <c r="B73" s="30" t="s">
        <v>283</v>
      </c>
      <c r="C73" s="123" t="s">
        <v>183</v>
      </c>
      <c r="D73" s="124">
        <v>1</v>
      </c>
      <c r="E73" s="106"/>
      <c r="F73" s="115"/>
      <c r="H73" s="126"/>
      <c r="I73" s="126"/>
      <c r="J73" s="127"/>
      <c r="K73" s="128"/>
      <c r="L73" s="129"/>
      <c r="M73" s="112"/>
      <c r="O73" s="113"/>
    </row>
    <row r="74" spans="1:15" s="48" customFormat="1" ht="15" customHeight="1" x14ac:dyDescent="0.2">
      <c r="A74" s="133"/>
      <c r="B74" s="134"/>
      <c r="C74" s="265"/>
      <c r="D74" s="266"/>
      <c r="E74" s="267"/>
      <c r="F74" s="118"/>
      <c r="H74" s="135"/>
      <c r="I74" s="135"/>
      <c r="J74" s="135"/>
      <c r="K74" s="135"/>
      <c r="L74" s="135"/>
      <c r="M74" s="135"/>
    </row>
    <row r="75" spans="1:15" s="48" customFormat="1" ht="30" x14ac:dyDescent="0.2">
      <c r="A75" s="119"/>
      <c r="B75" s="23" t="s">
        <v>284</v>
      </c>
      <c r="C75" s="120"/>
      <c r="D75" s="121"/>
      <c r="E75" s="117"/>
      <c r="F75" s="118"/>
      <c r="H75" s="108"/>
      <c r="I75" s="108"/>
      <c r="J75" s="109"/>
      <c r="K75" s="110"/>
      <c r="L75" s="111"/>
      <c r="M75" s="112"/>
      <c r="O75" s="113"/>
    </row>
    <row r="76" spans="1:15" s="48" customFormat="1" ht="36" x14ac:dyDescent="0.2">
      <c r="A76" s="24" t="s">
        <v>285</v>
      </c>
      <c r="B76" s="30" t="s">
        <v>286</v>
      </c>
      <c r="C76" s="123" t="s">
        <v>178</v>
      </c>
      <c r="D76" s="124">
        <v>2.93</v>
      </c>
      <c r="E76" s="106"/>
      <c r="F76" s="115"/>
      <c r="H76" s="108"/>
      <c r="I76" s="108"/>
      <c r="J76" s="109"/>
      <c r="K76" s="110"/>
      <c r="L76" s="111"/>
      <c r="M76" s="112"/>
      <c r="O76" s="113"/>
    </row>
    <row r="77" spans="1:15" s="48" customFormat="1" ht="36" x14ac:dyDescent="0.2">
      <c r="A77" s="24" t="s">
        <v>287</v>
      </c>
      <c r="B77" s="30" t="s">
        <v>288</v>
      </c>
      <c r="C77" s="123" t="s">
        <v>289</v>
      </c>
      <c r="D77" s="124">
        <v>21.29</v>
      </c>
      <c r="E77" s="106"/>
      <c r="F77" s="115"/>
      <c r="H77" s="108"/>
      <c r="I77" s="108"/>
      <c r="J77" s="109"/>
      <c r="K77" s="110"/>
      <c r="L77" s="111"/>
      <c r="M77" s="112"/>
      <c r="O77" s="113"/>
    </row>
    <row r="78" spans="1:15" s="125" customFormat="1" ht="36" x14ac:dyDescent="0.2">
      <c r="A78" s="24" t="s">
        <v>290</v>
      </c>
      <c r="B78" s="30" t="s">
        <v>291</v>
      </c>
      <c r="C78" s="123" t="s">
        <v>178</v>
      </c>
      <c r="D78" s="124">
        <v>50.58</v>
      </c>
      <c r="E78" s="114"/>
      <c r="F78" s="115"/>
      <c r="H78" s="136"/>
      <c r="I78" s="136"/>
      <c r="J78" s="136"/>
      <c r="K78" s="136"/>
      <c r="L78" s="136"/>
      <c r="M78" s="112"/>
      <c r="O78" s="113"/>
    </row>
    <row r="79" spans="1:15" s="48" customFormat="1" ht="48" x14ac:dyDescent="0.2">
      <c r="A79" s="24" t="s">
        <v>292</v>
      </c>
      <c r="B79" s="29" t="s">
        <v>293</v>
      </c>
      <c r="C79" s="123" t="s">
        <v>183</v>
      </c>
      <c r="D79" s="124">
        <v>6</v>
      </c>
      <c r="E79" s="106"/>
      <c r="F79" s="115"/>
      <c r="H79" s="108"/>
      <c r="I79" s="108"/>
      <c r="J79" s="109"/>
      <c r="K79" s="110"/>
      <c r="L79" s="111"/>
      <c r="M79" s="112"/>
      <c r="O79" s="113"/>
    </row>
    <row r="80" spans="1:15" s="48" customFormat="1" ht="36" x14ac:dyDescent="0.2">
      <c r="A80" s="24" t="s">
        <v>294</v>
      </c>
      <c r="B80" s="30" t="s">
        <v>295</v>
      </c>
      <c r="C80" s="123" t="s">
        <v>183</v>
      </c>
      <c r="D80" s="124">
        <v>23</v>
      </c>
      <c r="E80" s="106"/>
      <c r="F80" s="115"/>
      <c r="H80" s="108"/>
      <c r="I80" s="108"/>
      <c r="J80" s="109"/>
      <c r="K80" s="110"/>
      <c r="L80" s="111"/>
      <c r="M80" s="112"/>
      <c r="O80" s="113"/>
    </row>
    <row r="81" spans="1:15" s="48" customFormat="1" ht="36" x14ac:dyDescent="0.2">
      <c r="A81" s="24" t="s">
        <v>296</v>
      </c>
      <c r="B81" s="30" t="s">
        <v>297</v>
      </c>
      <c r="C81" s="123" t="s">
        <v>183</v>
      </c>
      <c r="D81" s="124">
        <v>7</v>
      </c>
      <c r="E81" s="106"/>
      <c r="F81" s="115"/>
      <c r="H81" s="108"/>
      <c r="I81" s="108"/>
      <c r="J81" s="109"/>
      <c r="K81" s="110"/>
      <c r="L81" s="111"/>
      <c r="M81" s="112"/>
      <c r="O81" s="113"/>
    </row>
    <row r="82" spans="1:15" s="48" customFormat="1" ht="48" x14ac:dyDescent="0.2">
      <c r="A82" s="24" t="s">
        <v>298</v>
      </c>
      <c r="B82" s="30" t="s">
        <v>299</v>
      </c>
      <c r="C82" s="123" t="s">
        <v>183</v>
      </c>
      <c r="D82" s="124">
        <v>1</v>
      </c>
      <c r="E82" s="106"/>
      <c r="F82" s="115"/>
      <c r="H82" s="108"/>
      <c r="I82" s="108"/>
      <c r="J82" s="109"/>
      <c r="K82" s="110"/>
      <c r="L82" s="111"/>
      <c r="M82" s="112"/>
      <c r="O82" s="113"/>
    </row>
    <row r="83" spans="1:15" s="48" customFormat="1" ht="36" x14ac:dyDescent="0.2">
      <c r="A83" s="24" t="s">
        <v>300</v>
      </c>
      <c r="B83" s="30" t="s">
        <v>301</v>
      </c>
      <c r="C83" s="123" t="s">
        <v>183</v>
      </c>
      <c r="D83" s="124">
        <v>2</v>
      </c>
      <c r="E83" s="106"/>
      <c r="F83" s="115"/>
      <c r="H83" s="108"/>
      <c r="I83" s="108"/>
      <c r="J83" s="109"/>
      <c r="K83" s="110"/>
      <c r="L83" s="111"/>
      <c r="M83" s="112"/>
      <c r="O83" s="113"/>
    </row>
    <row r="84" spans="1:15" s="48" customFormat="1" ht="44.25" customHeight="1" x14ac:dyDescent="0.2">
      <c r="A84" s="24" t="s">
        <v>302</v>
      </c>
      <c r="B84" s="30" t="s">
        <v>303</v>
      </c>
      <c r="C84" s="123" t="s">
        <v>183</v>
      </c>
      <c r="D84" s="124">
        <v>9</v>
      </c>
      <c r="E84" s="106"/>
      <c r="F84" s="115"/>
      <c r="H84" s="108"/>
      <c r="I84" s="108"/>
      <c r="J84" s="109"/>
      <c r="K84" s="110"/>
      <c r="L84" s="111"/>
      <c r="M84" s="112"/>
      <c r="O84" s="113"/>
    </row>
    <row r="85" spans="1:15" s="48" customFormat="1" ht="36" x14ac:dyDescent="0.2">
      <c r="A85" s="24" t="s">
        <v>304</v>
      </c>
      <c r="B85" s="30" t="s">
        <v>305</v>
      </c>
      <c r="C85" s="123" t="s">
        <v>183</v>
      </c>
      <c r="D85" s="124">
        <v>5</v>
      </c>
      <c r="E85" s="137"/>
      <c r="F85" s="115"/>
      <c r="H85" s="108"/>
      <c r="I85" s="108"/>
      <c r="J85" s="109"/>
      <c r="K85" s="110"/>
      <c r="L85" s="111"/>
      <c r="M85" s="112"/>
      <c r="O85" s="113"/>
    </row>
    <row r="86" spans="1:15" s="48" customFormat="1" ht="36" x14ac:dyDescent="0.2">
      <c r="A86" s="24" t="s">
        <v>306</v>
      </c>
      <c r="B86" s="30" t="s">
        <v>307</v>
      </c>
      <c r="C86" s="123" t="s">
        <v>183</v>
      </c>
      <c r="D86" s="124">
        <v>2</v>
      </c>
      <c r="E86" s="115"/>
      <c r="F86" s="115"/>
      <c r="H86" s="108"/>
      <c r="I86" s="108"/>
      <c r="J86" s="109"/>
      <c r="K86" s="110"/>
      <c r="L86" s="111"/>
      <c r="M86" s="112"/>
      <c r="O86" s="113"/>
    </row>
    <row r="87" spans="1:15" s="48" customFormat="1" ht="36" x14ac:dyDescent="0.2">
      <c r="A87" s="24" t="s">
        <v>308</v>
      </c>
      <c r="B87" s="30" t="s">
        <v>309</v>
      </c>
      <c r="C87" s="123" t="s">
        <v>183</v>
      </c>
      <c r="D87" s="124">
        <v>2</v>
      </c>
      <c r="E87" s="115"/>
      <c r="F87" s="115"/>
      <c r="H87" s="108"/>
      <c r="I87" s="108"/>
      <c r="J87" s="109"/>
      <c r="K87" s="110"/>
      <c r="L87" s="111"/>
      <c r="M87" s="112"/>
      <c r="O87" s="113"/>
    </row>
    <row r="88" spans="1:15" s="48" customFormat="1" ht="36" x14ac:dyDescent="0.2">
      <c r="A88" s="24" t="s">
        <v>310</v>
      </c>
      <c r="B88" s="30" t="s">
        <v>311</v>
      </c>
      <c r="C88" s="123" t="s">
        <v>183</v>
      </c>
      <c r="D88" s="124">
        <v>1</v>
      </c>
      <c r="E88" s="137"/>
      <c r="F88" s="115"/>
      <c r="H88" s="108"/>
      <c r="I88" s="108"/>
      <c r="J88" s="109"/>
      <c r="K88" s="110"/>
      <c r="L88" s="111"/>
      <c r="M88" s="112"/>
      <c r="O88" s="113"/>
    </row>
    <row r="89" spans="1:15" s="48" customFormat="1" ht="36" x14ac:dyDescent="0.2">
      <c r="A89" s="24" t="s">
        <v>312</v>
      </c>
      <c r="B89" s="30" t="s">
        <v>313</v>
      </c>
      <c r="C89" s="123" t="s">
        <v>183</v>
      </c>
      <c r="D89" s="124">
        <v>6</v>
      </c>
      <c r="E89" s="106"/>
      <c r="F89" s="115"/>
      <c r="H89" s="108"/>
      <c r="I89" s="108"/>
      <c r="J89" s="109"/>
      <c r="K89" s="110"/>
      <c r="L89" s="111"/>
      <c r="M89" s="112"/>
      <c r="O89" s="113"/>
    </row>
    <row r="90" spans="1:15" s="48" customFormat="1" ht="48" x14ac:dyDescent="0.2">
      <c r="A90" s="24" t="s">
        <v>314</v>
      </c>
      <c r="B90" s="30" t="s">
        <v>315</v>
      </c>
      <c r="C90" s="123" t="s">
        <v>183</v>
      </c>
      <c r="D90" s="124">
        <v>2</v>
      </c>
      <c r="E90" s="137"/>
      <c r="F90" s="115"/>
      <c r="H90" s="108"/>
      <c r="I90" s="108"/>
      <c r="J90" s="109"/>
      <c r="K90" s="110"/>
      <c r="L90" s="111"/>
      <c r="M90" s="112"/>
      <c r="O90" s="113"/>
    </row>
    <row r="91" spans="1:15" s="48" customFormat="1" ht="36" x14ac:dyDescent="0.2">
      <c r="A91" s="24" t="s">
        <v>316</v>
      </c>
      <c r="B91" s="30" t="s">
        <v>234</v>
      </c>
      <c r="C91" s="123" t="s">
        <v>183</v>
      </c>
      <c r="D91" s="124">
        <v>5</v>
      </c>
      <c r="E91" s="106"/>
      <c r="F91" s="115"/>
      <c r="H91" s="108"/>
      <c r="I91" s="108"/>
      <c r="J91" s="109"/>
      <c r="K91" s="110"/>
      <c r="L91" s="111"/>
      <c r="M91" s="112"/>
      <c r="O91" s="113"/>
    </row>
    <row r="92" spans="1:15" s="48" customFormat="1" ht="72" x14ac:dyDescent="0.2">
      <c r="A92" s="24" t="s">
        <v>317</v>
      </c>
      <c r="B92" s="29" t="s">
        <v>318</v>
      </c>
      <c r="C92" s="123" t="s">
        <v>183</v>
      </c>
      <c r="D92" s="124">
        <v>2</v>
      </c>
      <c r="E92" s="106"/>
      <c r="F92" s="115"/>
      <c r="H92" s="108"/>
      <c r="I92" s="108"/>
      <c r="J92" s="109"/>
      <c r="K92" s="110"/>
      <c r="L92" s="111"/>
      <c r="M92" s="112"/>
      <c r="O92" s="113"/>
    </row>
    <row r="93" spans="1:15" s="48" customFormat="1" ht="36" x14ac:dyDescent="0.2">
      <c r="A93" s="24" t="s">
        <v>319</v>
      </c>
      <c r="B93" s="30" t="s">
        <v>320</v>
      </c>
      <c r="C93" s="123" t="s">
        <v>183</v>
      </c>
      <c r="D93" s="124">
        <v>3</v>
      </c>
      <c r="E93" s="106"/>
      <c r="F93" s="115"/>
      <c r="H93" s="108"/>
      <c r="I93" s="108"/>
      <c r="J93" s="109"/>
      <c r="K93" s="110"/>
      <c r="L93" s="111"/>
      <c r="M93" s="112"/>
      <c r="O93" s="113"/>
    </row>
    <row r="94" spans="1:15" s="48" customFormat="1" ht="15" customHeight="1" x14ac:dyDescent="0.2">
      <c r="A94" s="133"/>
      <c r="B94" s="134"/>
      <c r="C94" s="265"/>
      <c r="D94" s="266"/>
      <c r="E94" s="267"/>
      <c r="F94" s="118"/>
      <c r="H94" s="135"/>
      <c r="I94" s="135"/>
      <c r="J94" s="135"/>
      <c r="K94" s="135"/>
      <c r="L94" s="135"/>
      <c r="M94" s="135"/>
    </row>
    <row r="95" spans="1:15" s="48" customFormat="1" ht="45" x14ac:dyDescent="0.2">
      <c r="A95" s="119"/>
      <c r="B95" s="23" t="s">
        <v>321</v>
      </c>
      <c r="C95" s="120"/>
      <c r="D95" s="121"/>
      <c r="E95" s="117"/>
      <c r="F95" s="118"/>
      <c r="H95" s="138"/>
      <c r="I95" s="138"/>
      <c r="J95" s="138"/>
      <c r="K95" s="138"/>
      <c r="L95" s="138"/>
      <c r="M95" s="111"/>
    </row>
    <row r="96" spans="1:15" s="48" customFormat="1" ht="36" x14ac:dyDescent="0.2">
      <c r="A96" s="24" t="s">
        <v>322</v>
      </c>
      <c r="B96" s="28" t="s">
        <v>323</v>
      </c>
      <c r="C96" s="123" t="s">
        <v>178</v>
      </c>
      <c r="D96" s="124">
        <f>24*1.05</f>
        <v>25.200000000000003</v>
      </c>
      <c r="E96" s="106"/>
      <c r="F96" s="115"/>
      <c r="H96" s="138"/>
      <c r="I96" s="138"/>
      <c r="J96" s="138"/>
      <c r="K96" s="138"/>
      <c r="L96" s="138"/>
      <c r="M96" s="111"/>
    </row>
    <row r="97" spans="1:15" s="48" customFormat="1" ht="36" x14ac:dyDescent="0.2">
      <c r="A97" s="24" t="s">
        <v>324</v>
      </c>
      <c r="B97" s="28" t="s">
        <v>325</v>
      </c>
      <c r="C97" s="123" t="s">
        <v>178</v>
      </c>
      <c r="D97" s="124">
        <f>32*1.05</f>
        <v>33.6</v>
      </c>
      <c r="E97" s="106"/>
      <c r="F97" s="115"/>
      <c r="H97" s="138"/>
      <c r="I97" s="138"/>
      <c r="J97" s="138"/>
      <c r="K97" s="138"/>
      <c r="L97" s="138"/>
      <c r="M97" s="111"/>
    </row>
    <row r="98" spans="1:15" s="48" customFormat="1" ht="36" x14ac:dyDescent="0.2">
      <c r="A98" s="24" t="s">
        <v>326</v>
      </c>
      <c r="B98" s="28" t="s">
        <v>327</v>
      </c>
      <c r="C98" s="123" t="s">
        <v>178</v>
      </c>
      <c r="D98" s="124">
        <f>35*1.05</f>
        <v>36.75</v>
      </c>
      <c r="E98" s="106"/>
      <c r="F98" s="115"/>
      <c r="H98" s="138"/>
      <c r="I98" s="138"/>
      <c r="J98" s="138"/>
      <c r="K98" s="138"/>
      <c r="L98" s="138"/>
      <c r="M98" s="111"/>
    </row>
    <row r="99" spans="1:15" s="48" customFormat="1" ht="36" x14ac:dyDescent="0.2">
      <c r="A99" s="24" t="s">
        <v>328</v>
      </c>
      <c r="B99" s="28" t="s">
        <v>329</v>
      </c>
      <c r="C99" s="123" t="s">
        <v>178</v>
      </c>
      <c r="D99" s="124">
        <f>63*1.05</f>
        <v>66.150000000000006</v>
      </c>
      <c r="E99" s="106"/>
      <c r="F99" s="115"/>
      <c r="H99" s="138"/>
      <c r="I99" s="138"/>
      <c r="J99" s="138"/>
      <c r="K99" s="138"/>
      <c r="L99" s="138"/>
      <c r="M99" s="111"/>
    </row>
    <row r="100" spans="1:15" s="125" customFormat="1" ht="36" x14ac:dyDescent="0.2">
      <c r="A100" s="24" t="s">
        <v>330</v>
      </c>
      <c r="B100" s="30" t="s">
        <v>283</v>
      </c>
      <c r="C100" s="123" t="s">
        <v>183</v>
      </c>
      <c r="D100" s="124">
        <v>9</v>
      </c>
      <c r="E100" s="106"/>
      <c r="F100" s="115"/>
      <c r="H100" s="126"/>
      <c r="I100" s="126"/>
      <c r="J100" s="127"/>
      <c r="K100" s="128"/>
      <c r="L100" s="129"/>
      <c r="M100" s="112"/>
      <c r="O100" s="113"/>
    </row>
    <row r="101" spans="1:15" s="48" customFormat="1" ht="48" x14ac:dyDescent="0.2">
      <c r="A101" s="24" t="s">
        <v>331</v>
      </c>
      <c r="B101" s="28" t="s">
        <v>332</v>
      </c>
      <c r="C101" s="123" t="s">
        <v>183</v>
      </c>
      <c r="D101" s="124">
        <v>27</v>
      </c>
      <c r="E101" s="106"/>
      <c r="F101" s="115"/>
      <c r="H101" s="138"/>
      <c r="I101" s="138"/>
      <c r="J101" s="138"/>
      <c r="K101" s="138"/>
      <c r="L101" s="138"/>
      <c r="M101" s="111"/>
    </row>
    <row r="102" spans="1:15" s="48" customFormat="1" ht="36" x14ac:dyDescent="0.2">
      <c r="A102" s="24" t="s">
        <v>333</v>
      </c>
      <c r="B102" s="28" t="s">
        <v>334</v>
      </c>
      <c r="C102" s="123" t="s">
        <v>183</v>
      </c>
      <c r="D102" s="124">
        <v>2</v>
      </c>
      <c r="E102" s="137"/>
      <c r="F102" s="115"/>
      <c r="H102" s="138"/>
      <c r="I102" s="138"/>
      <c r="J102" s="138"/>
      <c r="K102" s="138"/>
      <c r="L102" s="138"/>
      <c r="M102" s="111"/>
    </row>
    <row r="103" spans="1:15" s="48" customFormat="1" ht="36" x14ac:dyDescent="0.2">
      <c r="A103" s="24" t="s">
        <v>335</v>
      </c>
      <c r="B103" s="28" t="s">
        <v>336</v>
      </c>
      <c r="C103" s="123" t="s">
        <v>183</v>
      </c>
      <c r="D103" s="124">
        <v>3</v>
      </c>
      <c r="E103" s="137"/>
      <c r="F103" s="115"/>
      <c r="H103" s="138"/>
      <c r="I103" s="138"/>
      <c r="J103" s="138"/>
      <c r="K103" s="138"/>
      <c r="L103" s="138"/>
      <c r="M103" s="111"/>
    </row>
    <row r="104" spans="1:15" s="48" customFormat="1" ht="36" x14ac:dyDescent="0.2">
      <c r="A104" s="24" t="s">
        <v>337</v>
      </c>
      <c r="B104" s="28" t="s">
        <v>338</v>
      </c>
      <c r="C104" s="123" t="s">
        <v>183</v>
      </c>
      <c r="D104" s="124">
        <v>4</v>
      </c>
      <c r="E104" s="137"/>
      <c r="F104" s="115"/>
      <c r="H104" s="138"/>
      <c r="I104" s="138"/>
      <c r="J104" s="138"/>
      <c r="K104" s="138"/>
      <c r="L104" s="138"/>
      <c r="M104" s="111"/>
    </row>
    <row r="105" spans="1:15" s="48" customFormat="1" ht="36" x14ac:dyDescent="0.2">
      <c r="A105" s="24" t="s">
        <v>339</v>
      </c>
      <c r="B105" s="30" t="s">
        <v>340</v>
      </c>
      <c r="C105" s="123" t="s">
        <v>183</v>
      </c>
      <c r="D105" s="124">
        <v>1</v>
      </c>
      <c r="E105" s="106"/>
      <c r="F105" s="115"/>
      <c r="H105" s="108"/>
      <c r="I105" s="108"/>
      <c r="J105" s="109"/>
      <c r="K105" s="110"/>
      <c r="L105" s="111"/>
      <c r="M105" s="112"/>
      <c r="O105" s="113"/>
    </row>
    <row r="106" spans="1:15" s="48" customFormat="1" ht="36" x14ac:dyDescent="0.2">
      <c r="A106" s="24" t="s">
        <v>341</v>
      </c>
      <c r="B106" s="30" t="s">
        <v>342</v>
      </c>
      <c r="C106" s="123" t="s">
        <v>183</v>
      </c>
      <c r="D106" s="124">
        <v>1</v>
      </c>
      <c r="E106" s="106"/>
      <c r="F106" s="115"/>
      <c r="H106" s="108"/>
      <c r="I106" s="108"/>
      <c r="J106" s="109"/>
      <c r="K106" s="110"/>
      <c r="L106" s="111"/>
      <c r="M106" s="112"/>
      <c r="O106" s="113"/>
    </row>
    <row r="107" spans="1:15" s="48" customFormat="1" ht="36" x14ac:dyDescent="0.2">
      <c r="A107" s="24" t="s">
        <v>343</v>
      </c>
      <c r="B107" s="30" t="s">
        <v>344</v>
      </c>
      <c r="C107" s="123" t="s">
        <v>183</v>
      </c>
      <c r="D107" s="124">
        <v>2</v>
      </c>
      <c r="E107" s="106"/>
      <c r="F107" s="115"/>
      <c r="H107" s="108"/>
      <c r="I107" s="108"/>
      <c r="J107" s="109"/>
      <c r="K107" s="110"/>
      <c r="L107" s="111"/>
      <c r="M107" s="112"/>
      <c r="O107" s="113"/>
    </row>
    <row r="108" spans="1:15" s="48" customFormat="1" ht="36" x14ac:dyDescent="0.2">
      <c r="A108" s="24" t="s">
        <v>345</v>
      </c>
      <c r="B108" s="30" t="s">
        <v>346</v>
      </c>
      <c r="C108" s="123" t="s">
        <v>183</v>
      </c>
      <c r="D108" s="124">
        <v>1</v>
      </c>
      <c r="E108" s="106"/>
      <c r="F108" s="115"/>
      <c r="H108" s="108"/>
      <c r="I108" s="108"/>
      <c r="J108" s="109"/>
      <c r="K108" s="110"/>
      <c r="L108" s="111"/>
      <c r="M108" s="112"/>
      <c r="O108" s="113"/>
    </row>
    <row r="109" spans="1:15" s="48" customFormat="1" ht="36" x14ac:dyDescent="0.2">
      <c r="A109" s="24" t="s">
        <v>347</v>
      </c>
      <c r="B109" s="30" t="s">
        <v>348</v>
      </c>
      <c r="C109" s="123" t="s">
        <v>183</v>
      </c>
      <c r="D109" s="124">
        <v>3</v>
      </c>
      <c r="E109" s="106"/>
      <c r="F109" s="115"/>
      <c r="H109" s="108"/>
      <c r="I109" s="108"/>
      <c r="J109" s="109"/>
      <c r="K109" s="110"/>
      <c r="L109" s="111"/>
      <c r="M109" s="112"/>
      <c r="O109" s="113"/>
    </row>
    <row r="110" spans="1:15" s="48" customFormat="1" ht="36" x14ac:dyDescent="0.2">
      <c r="A110" s="24" t="s">
        <v>349</v>
      </c>
      <c r="B110" s="28" t="s">
        <v>350</v>
      </c>
      <c r="C110" s="123" t="s">
        <v>183</v>
      </c>
      <c r="D110" s="124">
        <v>4</v>
      </c>
      <c r="E110" s="106"/>
      <c r="F110" s="115"/>
      <c r="H110" s="92"/>
      <c r="I110" s="92"/>
      <c r="J110" s="93"/>
      <c r="K110" s="94"/>
      <c r="L110" s="139"/>
      <c r="M110" s="96"/>
    </row>
    <row r="111" spans="1:15" s="48" customFormat="1" ht="36" x14ac:dyDescent="0.2">
      <c r="A111" s="24" t="s">
        <v>351</v>
      </c>
      <c r="B111" s="28" t="s">
        <v>352</v>
      </c>
      <c r="C111" s="123" t="s">
        <v>183</v>
      </c>
      <c r="D111" s="124">
        <v>6</v>
      </c>
      <c r="E111" s="106"/>
      <c r="F111" s="115"/>
      <c r="H111" s="92"/>
      <c r="I111" s="92"/>
      <c r="J111" s="93"/>
      <c r="K111" s="94"/>
      <c r="L111" s="139"/>
      <c r="M111" s="96"/>
    </row>
    <row r="112" spans="1:15" s="48" customFormat="1" ht="36" x14ac:dyDescent="0.2">
      <c r="A112" s="24" t="s">
        <v>353</v>
      </c>
      <c r="B112" s="28" t="s">
        <v>354</v>
      </c>
      <c r="C112" s="123" t="s">
        <v>183</v>
      </c>
      <c r="D112" s="124">
        <v>8</v>
      </c>
      <c r="E112" s="106"/>
      <c r="F112" s="115"/>
      <c r="H112" s="92"/>
      <c r="I112" s="92"/>
      <c r="J112" s="93"/>
      <c r="K112" s="94"/>
      <c r="L112" s="139"/>
      <c r="M112" s="96"/>
    </row>
    <row r="113" spans="1:15" s="48" customFormat="1" ht="60" x14ac:dyDescent="0.2">
      <c r="A113" s="24" t="s">
        <v>355</v>
      </c>
      <c r="B113" s="28" t="s">
        <v>356</v>
      </c>
      <c r="C113" s="43" t="s">
        <v>357</v>
      </c>
      <c r="D113" s="124">
        <v>1</v>
      </c>
      <c r="E113" s="106"/>
      <c r="F113" s="115"/>
      <c r="H113" s="138"/>
      <c r="I113" s="138"/>
      <c r="J113" s="138"/>
      <c r="K113" s="138"/>
      <c r="L113" s="138"/>
      <c r="M113" s="111"/>
    </row>
    <row r="114" spans="1:15" s="48" customFormat="1" ht="72" x14ac:dyDescent="0.2">
      <c r="A114" s="24" t="s">
        <v>358</v>
      </c>
      <c r="B114" s="140" t="s">
        <v>359</v>
      </c>
      <c r="C114" s="43" t="s">
        <v>357</v>
      </c>
      <c r="D114" s="124">
        <v>1</v>
      </c>
      <c r="E114" s="106"/>
      <c r="F114" s="115"/>
      <c r="H114" s="108"/>
      <c r="I114" s="108"/>
      <c r="J114" s="109"/>
      <c r="K114" s="110"/>
      <c r="L114" s="111"/>
      <c r="M114" s="112"/>
      <c r="O114" s="113"/>
    </row>
    <row r="115" spans="1:15" s="48" customFormat="1" ht="24" x14ac:dyDescent="0.2">
      <c r="A115" s="24" t="s">
        <v>360</v>
      </c>
      <c r="B115" s="140" t="s">
        <v>361</v>
      </c>
      <c r="C115" s="43" t="s">
        <v>357</v>
      </c>
      <c r="D115" s="124">
        <v>1</v>
      </c>
      <c r="E115" s="106"/>
      <c r="F115" s="115"/>
      <c r="H115" s="138"/>
      <c r="I115" s="138"/>
      <c r="J115" s="138"/>
      <c r="K115" s="138"/>
      <c r="L115" s="138"/>
      <c r="M115" s="111"/>
    </row>
    <row r="116" spans="1:15" s="48" customFormat="1" ht="15" customHeight="1" x14ac:dyDescent="0.2">
      <c r="A116" s="133"/>
      <c r="B116" s="134"/>
      <c r="C116" s="265"/>
      <c r="D116" s="268"/>
      <c r="E116" s="269"/>
      <c r="F116" s="118"/>
      <c r="H116" s="135"/>
      <c r="I116" s="135"/>
      <c r="J116" s="135"/>
      <c r="K116" s="135"/>
      <c r="L116" s="135"/>
      <c r="M116" s="135"/>
    </row>
    <row r="117" spans="1:15" s="146" customFormat="1" ht="31.5" customHeight="1" x14ac:dyDescent="0.2">
      <c r="A117" s="141"/>
      <c r="B117" s="142" t="s">
        <v>608</v>
      </c>
      <c r="C117" s="143"/>
      <c r="D117" s="144"/>
      <c r="E117" s="145"/>
      <c r="F117" s="107"/>
    </row>
    <row r="118" spans="1:15" s="146" customFormat="1" ht="63" customHeight="1" x14ac:dyDescent="0.2">
      <c r="A118" s="24" t="s">
        <v>362</v>
      </c>
      <c r="B118" s="29" t="s">
        <v>363</v>
      </c>
      <c r="C118" s="31" t="s">
        <v>178</v>
      </c>
      <c r="D118" s="27">
        <v>278</v>
      </c>
      <c r="E118" s="106"/>
      <c r="F118" s="115"/>
    </row>
    <row r="119" spans="1:15" s="146" customFormat="1" ht="62.25" customHeight="1" x14ac:dyDescent="0.2">
      <c r="A119" s="24" t="s">
        <v>364</v>
      </c>
      <c r="B119" s="29" t="s">
        <v>365</v>
      </c>
      <c r="C119" s="31" t="s">
        <v>178</v>
      </c>
      <c r="D119" s="27">
        <v>144</v>
      </c>
      <c r="E119" s="106"/>
      <c r="F119" s="115"/>
    </row>
    <row r="120" spans="1:15" s="146" customFormat="1" ht="60" customHeight="1" x14ac:dyDescent="0.2">
      <c r="A120" s="24" t="s">
        <v>366</v>
      </c>
      <c r="B120" s="29" t="s">
        <v>367</v>
      </c>
      <c r="C120" s="31" t="s">
        <v>178</v>
      </c>
      <c r="D120" s="27">
        <v>95</v>
      </c>
      <c r="E120" s="145"/>
      <c r="F120" s="115"/>
    </row>
    <row r="121" spans="1:15" s="146" customFormat="1" ht="48" x14ac:dyDescent="0.2">
      <c r="A121" s="24" t="s">
        <v>368</v>
      </c>
      <c r="B121" s="25" t="s">
        <v>369</v>
      </c>
      <c r="C121" s="31" t="s">
        <v>183</v>
      </c>
      <c r="D121" s="27">
        <v>8</v>
      </c>
      <c r="E121" s="145"/>
      <c r="F121" s="115"/>
    </row>
    <row r="122" spans="1:15" ht="48" x14ac:dyDescent="0.2">
      <c r="A122" s="24" t="s">
        <v>370</v>
      </c>
      <c r="B122" s="28" t="s">
        <v>371</v>
      </c>
      <c r="C122" s="123" t="s">
        <v>183</v>
      </c>
      <c r="D122" s="124">
        <v>24</v>
      </c>
      <c r="E122" s="132"/>
      <c r="F122" s="115"/>
      <c r="H122" s="105"/>
      <c r="I122" s="105"/>
      <c r="J122" s="105"/>
      <c r="K122" s="105"/>
      <c r="L122" s="105"/>
      <c r="M122" s="105"/>
    </row>
    <row r="123" spans="1:15" ht="48" x14ac:dyDescent="0.2">
      <c r="A123" s="24" t="s">
        <v>372</v>
      </c>
      <c r="B123" s="28" t="s">
        <v>373</v>
      </c>
      <c r="C123" s="123" t="s">
        <v>183</v>
      </c>
      <c r="D123" s="124">
        <v>2</v>
      </c>
      <c r="E123" s="132"/>
      <c r="F123" s="115"/>
      <c r="H123" s="105"/>
      <c r="I123" s="105"/>
      <c r="J123" s="105"/>
      <c r="K123" s="105"/>
      <c r="L123" s="105"/>
      <c r="M123" s="105"/>
    </row>
    <row r="124" spans="1:15" s="48" customFormat="1" ht="48" x14ac:dyDescent="0.2">
      <c r="A124" s="24" t="s">
        <v>374</v>
      </c>
      <c r="B124" s="29" t="s">
        <v>375</v>
      </c>
      <c r="C124" s="43" t="s">
        <v>183</v>
      </c>
      <c r="D124" s="124">
        <v>16</v>
      </c>
      <c r="E124" s="147"/>
      <c r="F124" s="115"/>
      <c r="H124" s="148"/>
      <c r="I124" s="148"/>
      <c r="J124" s="109"/>
      <c r="K124" s="149"/>
      <c r="L124" s="150"/>
      <c r="M124" s="96"/>
      <c r="O124" s="151"/>
    </row>
    <row r="125" spans="1:15" s="48" customFormat="1" ht="36" x14ac:dyDescent="0.2">
      <c r="A125" s="24" t="s">
        <v>376</v>
      </c>
      <c r="B125" s="30" t="s">
        <v>377</v>
      </c>
      <c r="C125" s="123" t="s">
        <v>183</v>
      </c>
      <c r="D125" s="124">
        <v>16</v>
      </c>
      <c r="E125" s="132"/>
      <c r="F125" s="115"/>
      <c r="H125" s="108"/>
      <c r="I125" s="108"/>
      <c r="J125" s="109"/>
      <c r="K125" s="110"/>
      <c r="L125" s="111"/>
      <c r="M125" s="112"/>
      <c r="O125" s="113"/>
    </row>
    <row r="126" spans="1:15" s="48" customFormat="1" ht="36" x14ac:dyDescent="0.2">
      <c r="A126" s="24" t="s">
        <v>378</v>
      </c>
      <c r="B126" s="30" t="s">
        <v>379</v>
      </c>
      <c r="C126" s="123" t="s">
        <v>183</v>
      </c>
      <c r="D126" s="124">
        <v>8</v>
      </c>
      <c r="E126" s="132"/>
      <c r="F126" s="115"/>
      <c r="H126" s="108"/>
      <c r="I126" s="108"/>
      <c r="J126" s="109"/>
      <c r="K126" s="110"/>
      <c r="L126" s="111"/>
      <c r="M126" s="112"/>
      <c r="O126" s="113"/>
    </row>
    <row r="127" spans="1:15" s="48" customFormat="1" ht="36" x14ac:dyDescent="0.2">
      <c r="A127" s="24" t="s">
        <v>380</v>
      </c>
      <c r="B127" s="30" t="s">
        <v>381</v>
      </c>
      <c r="C127" s="123" t="s">
        <v>183</v>
      </c>
      <c r="D127" s="124">
        <v>16</v>
      </c>
      <c r="E127" s="130"/>
      <c r="F127" s="115"/>
      <c r="H127" s="108"/>
      <c r="I127" s="108"/>
      <c r="J127" s="109"/>
      <c r="K127" s="110"/>
      <c r="L127" s="111"/>
      <c r="M127" s="112"/>
      <c r="O127" s="113"/>
    </row>
    <row r="128" spans="1:15" s="48" customFormat="1" ht="15" customHeight="1" x14ac:dyDescent="0.2">
      <c r="A128" s="133"/>
      <c r="B128" s="134"/>
      <c r="C128" s="265"/>
      <c r="D128" s="268"/>
      <c r="E128" s="269"/>
      <c r="F128" s="118"/>
      <c r="H128" s="135"/>
      <c r="I128" s="135"/>
      <c r="J128" s="135"/>
      <c r="K128" s="135"/>
      <c r="L128" s="135"/>
      <c r="M128" s="135"/>
    </row>
    <row r="129" spans="1:15" ht="30" x14ac:dyDescent="0.2">
      <c r="A129" s="141"/>
      <c r="B129" s="23" t="s">
        <v>382</v>
      </c>
      <c r="C129" s="99"/>
      <c r="D129" s="152"/>
      <c r="E129" s="153"/>
      <c r="F129" s="118"/>
      <c r="H129" s="105"/>
      <c r="I129" s="105"/>
      <c r="J129" s="105"/>
      <c r="K129" s="105"/>
      <c r="L129" s="105"/>
      <c r="M129" s="105"/>
    </row>
    <row r="130" spans="1:15" ht="72" x14ac:dyDescent="0.2">
      <c r="A130" s="24" t="s">
        <v>383</v>
      </c>
      <c r="B130" s="28" t="s">
        <v>384</v>
      </c>
      <c r="C130" s="43" t="s">
        <v>183</v>
      </c>
      <c r="D130" s="44">
        <v>1</v>
      </c>
      <c r="E130" s="106"/>
      <c r="F130" s="115"/>
      <c r="H130" s="105"/>
      <c r="I130" s="105"/>
      <c r="J130" s="105"/>
      <c r="K130" s="105"/>
      <c r="L130" s="105"/>
      <c r="M130" s="105"/>
    </row>
    <row r="131" spans="1:15" ht="108.75" customHeight="1" x14ac:dyDescent="0.2">
      <c r="A131" s="24" t="s">
        <v>385</v>
      </c>
      <c r="B131" s="30" t="s">
        <v>386</v>
      </c>
      <c r="C131" s="43" t="s">
        <v>183</v>
      </c>
      <c r="D131" s="44">
        <v>2</v>
      </c>
      <c r="E131" s="106"/>
      <c r="F131" s="115"/>
      <c r="H131" s="105"/>
      <c r="I131" s="105"/>
      <c r="J131" s="105"/>
      <c r="K131" s="105"/>
      <c r="L131" s="105"/>
      <c r="M131" s="105"/>
    </row>
    <row r="132" spans="1:15" ht="36" x14ac:dyDescent="0.2">
      <c r="A132" s="24" t="s">
        <v>387</v>
      </c>
      <c r="B132" s="29" t="s">
        <v>388</v>
      </c>
      <c r="C132" s="31" t="s">
        <v>178</v>
      </c>
      <c r="D132" s="27">
        <v>2</v>
      </c>
      <c r="E132" s="154"/>
      <c r="F132" s="115"/>
      <c r="H132" s="105"/>
      <c r="I132" s="105"/>
      <c r="J132" s="105"/>
      <c r="K132" s="105"/>
      <c r="L132" s="105"/>
      <c r="M132" s="105"/>
    </row>
    <row r="133" spans="1:15" ht="36" x14ac:dyDescent="0.2">
      <c r="A133" s="24" t="s">
        <v>389</v>
      </c>
      <c r="B133" s="29" t="s">
        <v>390</v>
      </c>
      <c r="C133" s="31" t="s">
        <v>178</v>
      </c>
      <c r="D133" s="27">
        <v>2.0499999999999998</v>
      </c>
      <c r="E133" s="154"/>
      <c r="F133" s="115"/>
      <c r="H133" s="105"/>
      <c r="I133" s="105"/>
      <c r="J133" s="105"/>
      <c r="K133" s="105"/>
      <c r="L133" s="105"/>
      <c r="M133" s="105"/>
    </row>
    <row r="134" spans="1:15" ht="36" x14ac:dyDescent="0.2">
      <c r="A134" s="24" t="s">
        <v>391</v>
      </c>
      <c r="B134" s="29" t="s">
        <v>392</v>
      </c>
      <c r="C134" s="31" t="s">
        <v>178</v>
      </c>
      <c r="D134" s="27">
        <v>8</v>
      </c>
      <c r="E134" s="154"/>
      <c r="F134" s="115"/>
      <c r="H134" s="105"/>
      <c r="I134" s="105"/>
      <c r="J134" s="105"/>
      <c r="K134" s="105"/>
      <c r="L134" s="105"/>
      <c r="M134" s="105"/>
    </row>
    <row r="135" spans="1:15" ht="60.75" customHeight="1" x14ac:dyDescent="0.2">
      <c r="A135" s="24" t="s">
        <v>393</v>
      </c>
      <c r="B135" s="30" t="s">
        <v>394</v>
      </c>
      <c r="C135" s="31" t="s">
        <v>178</v>
      </c>
      <c r="D135" s="27">
        <v>3.15</v>
      </c>
      <c r="E135" s="106"/>
      <c r="F135" s="115"/>
      <c r="H135" s="105"/>
      <c r="I135" s="105"/>
      <c r="J135" s="105"/>
      <c r="K135" s="105"/>
      <c r="L135" s="105"/>
      <c r="M135" s="105"/>
    </row>
    <row r="136" spans="1:15" ht="48" x14ac:dyDescent="0.2">
      <c r="A136" s="24" t="s">
        <v>395</v>
      </c>
      <c r="B136" s="28" t="s">
        <v>396</v>
      </c>
      <c r="C136" s="26" t="s">
        <v>183</v>
      </c>
      <c r="D136" s="155">
        <v>2</v>
      </c>
      <c r="E136" s="106"/>
      <c r="F136" s="115"/>
      <c r="H136" s="105"/>
      <c r="I136" s="105"/>
      <c r="J136" s="105"/>
      <c r="K136" s="105"/>
      <c r="L136" s="105"/>
      <c r="M136" s="105"/>
    </row>
    <row r="137" spans="1:15" ht="48" x14ac:dyDescent="0.2">
      <c r="A137" s="24" t="s">
        <v>397</v>
      </c>
      <c r="B137" s="28" t="s">
        <v>398</v>
      </c>
      <c r="C137" s="26" t="s">
        <v>183</v>
      </c>
      <c r="D137" s="155">
        <v>6</v>
      </c>
      <c r="E137" s="106"/>
      <c r="F137" s="115"/>
      <c r="H137" s="105"/>
      <c r="I137" s="105"/>
      <c r="J137" s="105"/>
      <c r="K137" s="105"/>
      <c r="L137" s="105"/>
      <c r="M137" s="105"/>
    </row>
    <row r="138" spans="1:15" s="48" customFormat="1" ht="34.5" customHeight="1" x14ac:dyDescent="0.2">
      <c r="A138" s="24" t="s">
        <v>399</v>
      </c>
      <c r="B138" s="30" t="s">
        <v>400</v>
      </c>
      <c r="C138" s="31" t="s">
        <v>183</v>
      </c>
      <c r="D138" s="27">
        <v>2</v>
      </c>
      <c r="E138" s="145"/>
      <c r="F138" s="115"/>
      <c r="H138" s="108"/>
      <c r="I138" s="108"/>
      <c r="J138" s="109"/>
      <c r="K138" s="110"/>
      <c r="L138" s="111"/>
      <c r="M138" s="112"/>
      <c r="O138" s="113"/>
    </row>
    <row r="139" spans="1:15" s="48" customFormat="1" ht="36" x14ac:dyDescent="0.2">
      <c r="A139" s="24" t="s">
        <v>401</v>
      </c>
      <c r="B139" s="28" t="s">
        <v>402</v>
      </c>
      <c r="C139" s="26" t="s">
        <v>183</v>
      </c>
      <c r="D139" s="155">
        <v>2</v>
      </c>
      <c r="E139" s="106"/>
      <c r="F139" s="115"/>
      <c r="H139" s="135"/>
      <c r="I139" s="135"/>
      <c r="J139" s="135"/>
      <c r="K139" s="135"/>
      <c r="L139" s="135"/>
      <c r="M139" s="96"/>
    </row>
    <row r="140" spans="1:15" s="48" customFormat="1" ht="48" x14ac:dyDescent="0.2">
      <c r="A140" s="24" t="s">
        <v>403</v>
      </c>
      <c r="B140" s="28" t="s">
        <v>404</v>
      </c>
      <c r="C140" s="26" t="s">
        <v>183</v>
      </c>
      <c r="D140" s="155">
        <v>1</v>
      </c>
      <c r="E140" s="106"/>
      <c r="F140" s="115"/>
      <c r="H140" s="135"/>
      <c r="I140" s="135"/>
      <c r="J140" s="135"/>
      <c r="K140" s="135"/>
      <c r="L140" s="135"/>
      <c r="M140" s="156"/>
      <c r="O140" s="151"/>
    </row>
    <row r="141" spans="1:15" s="48" customFormat="1" ht="48" x14ac:dyDescent="0.2">
      <c r="A141" s="24" t="s">
        <v>405</v>
      </c>
      <c r="B141" s="28" t="s">
        <v>406</v>
      </c>
      <c r="C141" s="26" t="s">
        <v>183</v>
      </c>
      <c r="D141" s="155">
        <v>2</v>
      </c>
      <c r="E141" s="106"/>
      <c r="F141" s="115"/>
      <c r="H141" s="135"/>
      <c r="I141" s="135"/>
      <c r="J141" s="135"/>
      <c r="K141" s="135"/>
      <c r="L141" s="135"/>
      <c r="M141" s="156"/>
      <c r="O141" s="151"/>
    </row>
    <row r="142" spans="1:15" s="48" customFormat="1" ht="36" x14ac:dyDescent="0.2">
      <c r="A142" s="24" t="s">
        <v>407</v>
      </c>
      <c r="B142" s="28" t="s">
        <v>408</v>
      </c>
      <c r="C142" s="26" t="s">
        <v>183</v>
      </c>
      <c r="D142" s="155">
        <v>1</v>
      </c>
      <c r="E142" s="106"/>
      <c r="F142" s="115"/>
      <c r="H142" s="135"/>
      <c r="I142" s="135"/>
      <c r="J142" s="135"/>
      <c r="K142" s="135"/>
      <c r="L142" s="135"/>
      <c r="M142" s="112"/>
      <c r="O142" s="113"/>
    </row>
    <row r="143" spans="1:15" s="48" customFormat="1" ht="36" x14ac:dyDescent="0.2">
      <c r="A143" s="24" t="s">
        <v>409</v>
      </c>
      <c r="B143" s="28" t="s">
        <v>410</v>
      </c>
      <c r="C143" s="26" t="s">
        <v>183</v>
      </c>
      <c r="D143" s="155">
        <v>2</v>
      </c>
      <c r="E143" s="106"/>
      <c r="F143" s="115"/>
      <c r="H143" s="135"/>
      <c r="I143" s="135"/>
      <c r="J143" s="135"/>
      <c r="K143" s="135"/>
      <c r="L143" s="135"/>
      <c r="M143" s="112"/>
      <c r="O143" s="113"/>
    </row>
    <row r="144" spans="1:15" s="48" customFormat="1" ht="36" x14ac:dyDescent="0.2">
      <c r="A144" s="24" t="s">
        <v>411</v>
      </c>
      <c r="B144" s="28" t="s">
        <v>412</v>
      </c>
      <c r="C144" s="26" t="s">
        <v>183</v>
      </c>
      <c r="D144" s="155">
        <v>1</v>
      </c>
      <c r="E144" s="115"/>
      <c r="F144" s="115"/>
      <c r="H144" s="135"/>
      <c r="I144" s="135"/>
      <c r="J144" s="135"/>
      <c r="K144" s="135"/>
      <c r="L144" s="135"/>
      <c r="M144" s="112"/>
      <c r="O144" s="113"/>
    </row>
    <row r="145" spans="1:30" s="48" customFormat="1" ht="36" x14ac:dyDescent="0.2">
      <c r="A145" s="24" t="s">
        <v>413</v>
      </c>
      <c r="B145" s="28" t="s">
        <v>414</v>
      </c>
      <c r="C145" s="26" t="s">
        <v>183</v>
      </c>
      <c r="D145" s="155">
        <v>2</v>
      </c>
      <c r="E145" s="106"/>
      <c r="F145" s="115"/>
      <c r="H145" s="108"/>
      <c r="I145" s="108"/>
      <c r="J145" s="109"/>
      <c r="K145" s="110"/>
      <c r="L145" s="111"/>
      <c r="M145" s="112"/>
      <c r="O145" s="113"/>
    </row>
    <row r="146" spans="1:30" s="48" customFormat="1" ht="36" x14ac:dyDescent="0.2">
      <c r="A146" s="24" t="s">
        <v>415</v>
      </c>
      <c r="B146" s="28" t="s">
        <v>416</v>
      </c>
      <c r="C146" s="26" t="s">
        <v>183</v>
      </c>
      <c r="D146" s="155">
        <v>1</v>
      </c>
      <c r="E146" s="106"/>
      <c r="F146" s="115"/>
      <c r="H146" s="108"/>
      <c r="I146" s="108"/>
      <c r="J146" s="109"/>
      <c r="K146" s="110"/>
      <c r="L146" s="111"/>
      <c r="M146" s="112"/>
      <c r="O146" s="113"/>
    </row>
    <row r="147" spans="1:30" s="48" customFormat="1" ht="36" x14ac:dyDescent="0.2">
      <c r="A147" s="24" t="s">
        <v>417</v>
      </c>
      <c r="B147" s="28" t="s">
        <v>418</v>
      </c>
      <c r="C147" s="26" t="s">
        <v>183</v>
      </c>
      <c r="D147" s="155">
        <v>1</v>
      </c>
      <c r="E147" s="106"/>
      <c r="F147" s="115"/>
      <c r="H147" s="108"/>
      <c r="I147" s="108"/>
      <c r="J147" s="109"/>
      <c r="K147" s="110"/>
      <c r="L147" s="111"/>
      <c r="M147" s="112"/>
      <c r="O147" s="113"/>
    </row>
    <row r="148" spans="1:30" s="48" customFormat="1" ht="48" x14ac:dyDescent="0.2">
      <c r="A148" s="24" t="s">
        <v>419</v>
      </c>
      <c r="B148" s="28" t="s">
        <v>420</v>
      </c>
      <c r="C148" s="26" t="s">
        <v>183</v>
      </c>
      <c r="D148" s="155">
        <v>2</v>
      </c>
      <c r="E148" s="106"/>
      <c r="F148" s="115"/>
      <c r="H148" s="135"/>
      <c r="I148" s="135"/>
      <c r="J148" s="135"/>
      <c r="K148" s="135"/>
      <c r="L148" s="135"/>
      <c r="M148" s="112"/>
      <c r="O148" s="113"/>
    </row>
    <row r="149" spans="1:30" s="48" customFormat="1" ht="36" x14ac:dyDescent="0.2">
      <c r="A149" s="24" t="s">
        <v>421</v>
      </c>
      <c r="B149" s="28" t="s">
        <v>422</v>
      </c>
      <c r="C149" s="26" t="s">
        <v>183</v>
      </c>
      <c r="D149" s="155">
        <v>2</v>
      </c>
      <c r="E149" s="106"/>
      <c r="F149" s="115"/>
      <c r="H149" s="108"/>
      <c r="I149" s="108"/>
      <c r="J149" s="109"/>
      <c r="K149" s="110"/>
      <c r="L149" s="111"/>
      <c r="M149" s="112"/>
      <c r="O149" s="113"/>
    </row>
    <row r="150" spans="1:30" s="48" customFormat="1" ht="36" x14ac:dyDescent="0.2">
      <c r="A150" s="24" t="s">
        <v>423</v>
      </c>
      <c r="B150" s="28" t="s">
        <v>424</v>
      </c>
      <c r="C150" s="26" t="s">
        <v>183</v>
      </c>
      <c r="D150" s="155">
        <v>2</v>
      </c>
      <c r="E150" s="106"/>
      <c r="F150" s="115"/>
      <c r="H150" s="135"/>
      <c r="I150" s="135"/>
      <c r="J150" s="135"/>
      <c r="K150" s="135"/>
      <c r="L150" s="135"/>
      <c r="M150" s="96"/>
    </row>
    <row r="151" spans="1:30" s="48" customFormat="1" ht="48" x14ac:dyDescent="0.2">
      <c r="A151" s="24" t="s">
        <v>425</v>
      </c>
      <c r="B151" s="29" t="s">
        <v>375</v>
      </c>
      <c r="C151" s="26" t="s">
        <v>183</v>
      </c>
      <c r="D151" s="27">
        <v>1</v>
      </c>
      <c r="E151" s="114"/>
      <c r="F151" s="115"/>
      <c r="H151" s="148"/>
      <c r="I151" s="148"/>
      <c r="J151" s="109"/>
      <c r="K151" s="149"/>
      <c r="L151" s="150"/>
      <c r="M151" s="96"/>
      <c r="O151" s="151"/>
    </row>
    <row r="152" spans="1:30" s="48" customFormat="1" ht="36" x14ac:dyDescent="0.2">
      <c r="A152" s="24" t="s">
        <v>426</v>
      </c>
      <c r="B152" s="30" t="s">
        <v>427</v>
      </c>
      <c r="C152" s="31" t="s">
        <v>183</v>
      </c>
      <c r="D152" s="27">
        <v>1</v>
      </c>
      <c r="E152" s="132"/>
      <c r="F152" s="115"/>
      <c r="H152" s="108"/>
      <c r="I152" s="108"/>
      <c r="J152" s="109"/>
      <c r="K152" s="110"/>
      <c r="L152" s="111"/>
      <c r="M152" s="112"/>
      <c r="O152" s="113"/>
    </row>
    <row r="153" spans="1:30" ht="36" x14ac:dyDescent="0.2">
      <c r="A153" s="24" t="s">
        <v>428</v>
      </c>
      <c r="B153" s="30" t="s">
        <v>429</v>
      </c>
      <c r="C153" s="26" t="s">
        <v>183</v>
      </c>
      <c r="D153" s="155">
        <v>1</v>
      </c>
      <c r="E153" s="32"/>
      <c r="F153" s="115"/>
      <c r="G153" s="102"/>
      <c r="H153" s="157"/>
      <c r="I153" s="157"/>
      <c r="J153" s="158"/>
      <c r="K153" s="159"/>
      <c r="L153" s="159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</row>
    <row r="154" spans="1:30" ht="12.75" x14ac:dyDescent="0.2">
      <c r="A154" s="24"/>
      <c r="B154" s="30"/>
      <c r="C154" s="43"/>
      <c r="D154" s="44"/>
      <c r="E154" s="160"/>
      <c r="F154" s="107"/>
      <c r="G154" s="102"/>
      <c r="H154" s="157"/>
      <c r="I154" s="157"/>
      <c r="J154" s="158"/>
      <c r="K154" s="159"/>
      <c r="L154" s="159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</row>
    <row r="155" spans="1:30" s="173" customFormat="1" x14ac:dyDescent="0.2">
      <c r="A155" s="161"/>
      <c r="B155" s="162" t="s">
        <v>430</v>
      </c>
      <c r="C155" s="163"/>
      <c r="D155" s="163"/>
      <c r="E155" s="164"/>
      <c r="F155" s="107"/>
      <c r="G155" s="165"/>
      <c r="H155" s="166"/>
      <c r="I155" s="166"/>
      <c r="J155" s="167"/>
      <c r="K155" s="168"/>
      <c r="L155" s="168"/>
      <c r="M155" s="165"/>
      <c r="N155" s="165"/>
      <c r="O155" s="165"/>
      <c r="P155" s="165"/>
      <c r="Q155" s="165"/>
      <c r="R155" s="165"/>
      <c r="S155" s="165"/>
      <c r="T155" s="165"/>
      <c r="U155" s="165"/>
      <c r="V155" s="169"/>
      <c r="W155" s="170"/>
      <c r="X155" s="171"/>
      <c r="Y155" s="171"/>
      <c r="Z155" s="171"/>
      <c r="AA155" s="172"/>
      <c r="AB155" s="169"/>
      <c r="AC155" s="169"/>
      <c r="AD155" s="169"/>
    </row>
    <row r="156" spans="1:30" s="173" customFormat="1" ht="48" x14ac:dyDescent="0.2">
      <c r="A156" s="174" t="s">
        <v>431</v>
      </c>
      <c r="B156" s="175" t="s">
        <v>432</v>
      </c>
      <c r="C156" s="176" t="s">
        <v>433</v>
      </c>
      <c r="D156" s="177">
        <v>3.85</v>
      </c>
      <c r="E156" s="106"/>
      <c r="F156" s="115"/>
      <c r="Q156" s="169"/>
      <c r="R156" s="169"/>
      <c r="S156" s="169"/>
      <c r="T156" s="169"/>
      <c r="U156" s="169"/>
      <c r="V156" s="169"/>
      <c r="W156" s="169"/>
      <c r="X156" s="169"/>
      <c r="Y156" s="169"/>
      <c r="Z156" s="169"/>
      <c r="AA156" s="169"/>
      <c r="AB156" s="169"/>
      <c r="AC156" s="169"/>
      <c r="AD156" s="169"/>
    </row>
    <row r="157" spans="1:30" s="173" customFormat="1" ht="63.75" customHeight="1" x14ac:dyDescent="0.2">
      <c r="A157" s="174" t="s">
        <v>434</v>
      </c>
      <c r="B157" s="175" t="s">
        <v>435</v>
      </c>
      <c r="C157" s="176" t="s">
        <v>433</v>
      </c>
      <c r="D157" s="177">
        <v>3.85</v>
      </c>
      <c r="E157" s="178"/>
      <c r="F157" s="115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</row>
    <row r="158" spans="1:30" s="173" customFormat="1" ht="108" x14ac:dyDescent="0.2">
      <c r="A158" s="174" t="s">
        <v>436</v>
      </c>
      <c r="B158" s="25" t="s">
        <v>437</v>
      </c>
      <c r="C158" s="176" t="s">
        <v>433</v>
      </c>
      <c r="D158" s="177">
        <f>4.3*1.6</f>
        <v>6.88</v>
      </c>
      <c r="E158" s="179"/>
      <c r="F158" s="115"/>
      <c r="Q158" s="169"/>
      <c r="R158" s="169"/>
      <c r="S158" s="169"/>
      <c r="T158" s="169"/>
      <c r="U158" s="169"/>
      <c r="V158" s="169"/>
      <c r="W158" s="169"/>
      <c r="X158" s="169"/>
      <c r="Y158" s="169"/>
      <c r="Z158" s="169"/>
      <c r="AA158" s="169"/>
      <c r="AB158" s="169"/>
      <c r="AC158" s="169"/>
      <c r="AD158" s="169"/>
    </row>
    <row r="159" spans="1:30" s="173" customFormat="1" ht="72" x14ac:dyDescent="0.2">
      <c r="A159" s="174" t="s">
        <v>438</v>
      </c>
      <c r="B159" s="175" t="s">
        <v>439</v>
      </c>
      <c r="C159" s="176" t="s">
        <v>433</v>
      </c>
      <c r="D159" s="177">
        <v>1.54</v>
      </c>
      <c r="E159" s="178"/>
      <c r="F159" s="115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</row>
    <row r="160" spans="1:30" s="173" customFormat="1" ht="72.75" customHeight="1" x14ac:dyDescent="0.2">
      <c r="A160" s="174" t="s">
        <v>440</v>
      </c>
      <c r="B160" s="180" t="s">
        <v>441</v>
      </c>
      <c r="C160" s="181" t="s">
        <v>433</v>
      </c>
      <c r="D160" s="177">
        <v>6.4</v>
      </c>
      <c r="E160" s="178"/>
      <c r="F160" s="115"/>
      <c r="Q160" s="169"/>
      <c r="R160" s="169"/>
      <c r="S160" s="169"/>
      <c r="T160" s="169"/>
      <c r="U160" s="169"/>
      <c r="V160" s="169"/>
      <c r="W160" s="169"/>
      <c r="X160" s="169"/>
      <c r="Y160" s="169"/>
      <c r="Z160" s="169"/>
      <c r="AA160" s="169"/>
      <c r="AB160" s="169"/>
      <c r="AC160" s="169"/>
      <c r="AD160" s="169"/>
    </row>
    <row r="161" spans="1:30" s="173" customFormat="1" ht="156" x14ac:dyDescent="0.2">
      <c r="A161" s="174" t="s">
        <v>442</v>
      </c>
      <c r="B161" s="175" t="s">
        <v>443</v>
      </c>
      <c r="C161" s="176" t="s">
        <v>183</v>
      </c>
      <c r="D161" s="177">
        <v>1</v>
      </c>
      <c r="E161" s="178"/>
      <c r="F161" s="115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  <c r="AD161" s="169"/>
    </row>
    <row r="162" spans="1:30" s="173" customFormat="1" ht="12.75" x14ac:dyDescent="0.2">
      <c r="A162" s="174"/>
      <c r="B162" s="175"/>
      <c r="C162" s="176"/>
      <c r="D162" s="177"/>
      <c r="E162" s="178"/>
      <c r="F162" s="107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</row>
    <row r="163" spans="1:30" s="48" customFormat="1" ht="30" x14ac:dyDescent="0.2">
      <c r="A163" s="182"/>
      <c r="B163" s="183" t="s">
        <v>444</v>
      </c>
      <c r="C163" s="184"/>
      <c r="D163" s="185"/>
      <c r="E163" s="186"/>
      <c r="F163" s="107"/>
      <c r="H163" s="187"/>
      <c r="I163" s="187"/>
      <c r="J163" s="187"/>
      <c r="K163" s="187"/>
      <c r="L163" s="187"/>
      <c r="M163" s="135"/>
    </row>
    <row r="164" spans="1:30" s="48" customFormat="1" ht="60" x14ac:dyDescent="0.2">
      <c r="A164" s="116" t="s">
        <v>445</v>
      </c>
      <c r="B164" s="28" t="s">
        <v>446</v>
      </c>
      <c r="C164" s="43" t="s">
        <v>183</v>
      </c>
      <c r="D164" s="124">
        <v>1</v>
      </c>
      <c r="E164" s="106"/>
      <c r="F164" s="115"/>
      <c r="G164" s="188"/>
      <c r="H164" s="188"/>
      <c r="I164" s="135"/>
    </row>
    <row r="165" spans="1:30" s="48" customFormat="1" ht="60" x14ac:dyDescent="0.2">
      <c r="A165" s="116" t="s">
        <v>447</v>
      </c>
      <c r="B165" s="28" t="s">
        <v>448</v>
      </c>
      <c r="C165" s="43" t="s">
        <v>183</v>
      </c>
      <c r="D165" s="124">
        <v>1</v>
      </c>
      <c r="E165" s="106"/>
      <c r="F165" s="115"/>
      <c r="G165" s="188"/>
      <c r="H165" s="188"/>
      <c r="I165" s="135"/>
    </row>
    <row r="166" spans="1:30" s="48" customFormat="1" ht="48" x14ac:dyDescent="0.2">
      <c r="A166" s="116" t="s">
        <v>449</v>
      </c>
      <c r="B166" s="28" t="s">
        <v>450</v>
      </c>
      <c r="C166" s="43" t="s">
        <v>183</v>
      </c>
      <c r="D166" s="124">
        <v>1</v>
      </c>
      <c r="E166" s="106"/>
      <c r="F166" s="115"/>
      <c r="G166" s="188"/>
      <c r="H166" s="188"/>
      <c r="I166" s="135"/>
    </row>
    <row r="167" spans="1:30" s="48" customFormat="1" ht="48" x14ac:dyDescent="0.2">
      <c r="A167" s="116" t="s">
        <v>451</v>
      </c>
      <c r="B167" s="30" t="s">
        <v>452</v>
      </c>
      <c r="C167" s="123" t="s">
        <v>183</v>
      </c>
      <c r="D167" s="124">
        <v>1</v>
      </c>
      <c r="E167" s="27"/>
      <c r="F167" s="115"/>
      <c r="G167" s="188"/>
      <c r="H167" s="188"/>
      <c r="I167" s="135"/>
    </row>
    <row r="168" spans="1:30" s="48" customFormat="1" ht="15" customHeight="1" x14ac:dyDescent="0.2">
      <c r="A168" s="133"/>
      <c r="B168" s="134"/>
      <c r="C168" s="189"/>
      <c r="D168" s="135"/>
      <c r="E168" s="135"/>
      <c r="F168" s="107"/>
      <c r="H168" s="135"/>
      <c r="I168" s="135"/>
      <c r="J168" s="135"/>
      <c r="K168" s="135"/>
      <c r="L168" s="135"/>
      <c r="M168" s="135"/>
    </row>
    <row r="169" spans="1:30" ht="45" x14ac:dyDescent="0.2">
      <c r="A169" s="119"/>
      <c r="B169" s="23" t="s">
        <v>453</v>
      </c>
      <c r="C169" s="120"/>
      <c r="D169" s="121"/>
      <c r="E169" s="117"/>
      <c r="F169" s="107"/>
      <c r="G169" s="102"/>
      <c r="H169" s="108"/>
      <c r="I169" s="108"/>
      <c r="J169" s="109"/>
      <c r="K169" s="110"/>
      <c r="L169" s="111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</row>
    <row r="170" spans="1:30" ht="72" x14ac:dyDescent="0.2">
      <c r="A170" s="24" t="s">
        <v>454</v>
      </c>
      <c r="B170" s="180" t="s">
        <v>455</v>
      </c>
      <c r="C170" s="26" t="s">
        <v>178</v>
      </c>
      <c r="D170" s="155">
        <v>6.5</v>
      </c>
      <c r="E170" s="106"/>
      <c r="F170" s="115"/>
      <c r="G170" s="102"/>
      <c r="H170" s="108"/>
      <c r="I170" s="108"/>
      <c r="J170" s="109"/>
      <c r="K170" s="110"/>
      <c r="L170" s="111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</row>
    <row r="171" spans="1:30" ht="264" x14ac:dyDescent="0.2">
      <c r="A171" s="24" t="s">
        <v>456</v>
      </c>
      <c r="B171" s="190" t="s">
        <v>457</v>
      </c>
      <c r="C171" s="26" t="s">
        <v>183</v>
      </c>
      <c r="D171" s="155">
        <v>1</v>
      </c>
      <c r="E171" s="106"/>
      <c r="F171" s="115"/>
      <c r="G171" s="102"/>
      <c r="H171" s="108"/>
      <c r="I171" s="108"/>
      <c r="J171" s="109"/>
      <c r="K171" s="110"/>
      <c r="L171" s="111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</row>
    <row r="172" spans="1:30" ht="96" x14ac:dyDescent="0.2">
      <c r="A172" s="24" t="s">
        <v>458</v>
      </c>
      <c r="B172" s="180" t="s">
        <v>459</v>
      </c>
      <c r="C172" s="26" t="s">
        <v>183</v>
      </c>
      <c r="D172" s="155">
        <v>2</v>
      </c>
      <c r="E172" s="115"/>
      <c r="F172" s="115"/>
      <c r="G172" s="102"/>
      <c r="H172" s="108"/>
      <c r="I172" s="108"/>
      <c r="J172" s="109"/>
      <c r="K172" s="110"/>
      <c r="L172" s="111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</row>
    <row r="173" spans="1:30" ht="12.75" x14ac:dyDescent="0.2">
      <c r="A173" s="116"/>
      <c r="B173" s="25"/>
      <c r="C173" s="43"/>
      <c r="D173" s="44"/>
      <c r="E173" s="117"/>
      <c r="F173" s="107"/>
      <c r="G173" s="104"/>
      <c r="H173" s="108"/>
      <c r="I173" s="108"/>
      <c r="J173" s="109"/>
      <c r="K173" s="110"/>
      <c r="L173" s="111"/>
      <c r="M173" s="191"/>
      <c r="N173" s="192"/>
      <c r="O173" s="192"/>
      <c r="P173" s="192"/>
      <c r="Q173" s="192"/>
      <c r="R173" s="192"/>
      <c r="S173" s="192"/>
      <c r="T173" s="192"/>
      <c r="U173" s="192"/>
      <c r="V173" s="193"/>
      <c r="W173" s="194"/>
      <c r="X173" s="193"/>
    </row>
    <row r="174" spans="1:30" ht="45" x14ac:dyDescent="0.2">
      <c r="A174" s="119"/>
      <c r="B174" s="183" t="s">
        <v>460</v>
      </c>
      <c r="C174" s="120"/>
      <c r="D174" s="121"/>
      <c r="E174" s="153"/>
      <c r="F174" s="107"/>
      <c r="G174" s="104"/>
      <c r="H174" s="195"/>
      <c r="I174" s="195"/>
      <c r="J174" s="196"/>
      <c r="K174" s="197"/>
      <c r="L174" s="198"/>
      <c r="M174" s="191"/>
      <c r="N174" s="192"/>
      <c r="O174" s="192"/>
      <c r="P174" s="192"/>
      <c r="Q174" s="192"/>
      <c r="R174" s="192"/>
      <c r="S174" s="192"/>
      <c r="T174" s="192"/>
      <c r="U174" s="192"/>
      <c r="V174" s="193"/>
      <c r="W174" s="194"/>
      <c r="X174" s="193"/>
    </row>
    <row r="175" spans="1:30" ht="72" x14ac:dyDescent="0.2">
      <c r="A175" s="24" t="s">
        <v>461</v>
      </c>
      <c r="B175" s="180" t="s">
        <v>455</v>
      </c>
      <c r="C175" s="26" t="s">
        <v>178</v>
      </c>
      <c r="D175" s="155">
        <v>121</v>
      </c>
      <c r="E175" s="106"/>
      <c r="F175" s="115"/>
      <c r="G175" s="104"/>
      <c r="H175" s="195"/>
      <c r="I175" s="195"/>
      <c r="J175" s="196"/>
      <c r="K175" s="197"/>
      <c r="L175" s="198"/>
      <c r="M175" s="191"/>
      <c r="N175" s="192"/>
      <c r="O175" s="192"/>
      <c r="P175" s="192"/>
      <c r="Q175" s="192"/>
      <c r="R175" s="192"/>
      <c r="S175" s="192"/>
      <c r="T175" s="192"/>
      <c r="U175" s="192"/>
      <c r="V175" s="193"/>
      <c r="W175" s="194"/>
      <c r="X175" s="193"/>
    </row>
    <row r="176" spans="1:30" ht="264" x14ac:dyDescent="0.2">
      <c r="A176" s="24" t="s">
        <v>462</v>
      </c>
      <c r="B176" s="190" t="s">
        <v>457</v>
      </c>
      <c r="C176" s="26" t="s">
        <v>183</v>
      </c>
      <c r="D176" s="155">
        <v>1</v>
      </c>
      <c r="E176" s="106"/>
      <c r="F176" s="115"/>
      <c r="G176" s="199"/>
      <c r="H176" s="108"/>
      <c r="I176" s="108"/>
      <c r="J176" s="109"/>
      <c r="K176" s="110"/>
      <c r="L176" s="111"/>
      <c r="M176" s="199"/>
      <c r="N176" s="192"/>
      <c r="O176" s="192"/>
      <c r="P176" s="192"/>
      <c r="Q176" s="192"/>
      <c r="R176" s="192"/>
      <c r="S176" s="192"/>
      <c r="T176" s="192"/>
      <c r="U176" s="199"/>
      <c r="V176" s="200"/>
      <c r="W176" s="102"/>
      <c r="X176" s="193"/>
    </row>
    <row r="177" spans="1:15" s="48" customFormat="1" ht="96" x14ac:dyDescent="0.2">
      <c r="A177" s="24" t="s">
        <v>463</v>
      </c>
      <c r="B177" s="180" t="s">
        <v>464</v>
      </c>
      <c r="C177" s="26" t="s">
        <v>183</v>
      </c>
      <c r="D177" s="155">
        <v>1</v>
      </c>
      <c r="E177" s="115"/>
      <c r="F177" s="115"/>
      <c r="H177" s="92"/>
      <c r="I177" s="92"/>
      <c r="J177" s="93"/>
      <c r="K177" s="94"/>
      <c r="L177" s="95"/>
      <c r="M177" s="96"/>
    </row>
    <row r="178" spans="1:15" s="48" customFormat="1" ht="12.75" x14ac:dyDescent="0.2">
      <c r="A178" s="116"/>
      <c r="B178" s="190"/>
      <c r="C178" s="201"/>
      <c r="D178" s="201"/>
      <c r="E178" s="201"/>
      <c r="F178" s="107"/>
      <c r="G178" s="188"/>
    </row>
    <row r="179" spans="1:15" s="48" customFormat="1" ht="30" x14ac:dyDescent="0.2">
      <c r="A179" s="119"/>
      <c r="B179" s="23" t="s">
        <v>465</v>
      </c>
      <c r="C179" s="120"/>
      <c r="D179" s="121"/>
      <c r="E179" s="117"/>
      <c r="F179" s="107"/>
      <c r="H179" s="108"/>
      <c r="I179" s="108"/>
      <c r="J179" s="109"/>
      <c r="K179" s="110"/>
      <c r="L179" s="111"/>
      <c r="M179" s="112"/>
      <c r="O179" s="113"/>
    </row>
    <row r="180" spans="1:15" s="48" customFormat="1" ht="72" x14ac:dyDescent="0.2">
      <c r="A180" s="24" t="s">
        <v>238</v>
      </c>
      <c r="B180" s="30" t="s">
        <v>636</v>
      </c>
      <c r="C180" s="123" t="s">
        <v>178</v>
      </c>
      <c r="D180" s="124">
        <v>40</v>
      </c>
      <c r="E180" s="106"/>
      <c r="F180" s="115"/>
      <c r="H180" s="108"/>
      <c r="I180" s="108"/>
      <c r="J180" s="109"/>
      <c r="K180" s="110"/>
      <c r="L180" s="111"/>
      <c r="M180" s="112"/>
      <c r="O180" s="113"/>
    </row>
    <row r="181" spans="1:15" s="48" customFormat="1" ht="72" x14ac:dyDescent="0.2">
      <c r="A181" s="24" t="s">
        <v>240</v>
      </c>
      <c r="B181" s="30" t="s">
        <v>637</v>
      </c>
      <c r="C181" s="123" t="s">
        <v>178</v>
      </c>
      <c r="D181" s="124">
        <v>35</v>
      </c>
      <c r="E181" s="106"/>
      <c r="F181" s="115"/>
      <c r="H181" s="108"/>
      <c r="I181" s="108"/>
      <c r="J181" s="109"/>
      <c r="K181" s="110"/>
      <c r="L181" s="111"/>
      <c r="M181" s="112"/>
      <c r="O181" s="113"/>
    </row>
    <row r="182" spans="1:15" s="48" customFormat="1" ht="72" x14ac:dyDescent="0.2">
      <c r="A182" s="24" t="s">
        <v>242</v>
      </c>
      <c r="B182" s="30" t="s">
        <v>638</v>
      </c>
      <c r="C182" s="123" t="s">
        <v>178</v>
      </c>
      <c r="D182" s="124">
        <v>200</v>
      </c>
      <c r="E182" s="106"/>
      <c r="F182" s="115"/>
      <c r="H182" s="108"/>
      <c r="I182" s="108"/>
      <c r="J182" s="109"/>
      <c r="K182" s="110"/>
      <c r="L182" s="111"/>
      <c r="M182" s="112"/>
      <c r="O182" s="113"/>
    </row>
    <row r="183" spans="1:15" s="48" customFormat="1" ht="72" x14ac:dyDescent="0.2">
      <c r="A183" s="24" t="s">
        <v>244</v>
      </c>
      <c r="B183" s="30" t="s">
        <v>639</v>
      </c>
      <c r="C183" s="123" t="s">
        <v>178</v>
      </c>
      <c r="D183" s="124">
        <v>180</v>
      </c>
      <c r="E183" s="106"/>
      <c r="F183" s="115"/>
      <c r="H183" s="108"/>
      <c r="I183" s="108"/>
      <c r="J183" s="109"/>
      <c r="K183" s="110"/>
      <c r="L183" s="111"/>
      <c r="M183" s="112"/>
      <c r="O183" s="113"/>
    </row>
    <row r="184" spans="1:15" s="48" customFormat="1" ht="72" x14ac:dyDescent="0.2">
      <c r="A184" s="24" t="s">
        <v>246</v>
      </c>
      <c r="B184" s="30" t="s">
        <v>640</v>
      </c>
      <c r="C184" s="123" t="s">
        <v>178</v>
      </c>
      <c r="D184" s="124">
        <v>145</v>
      </c>
      <c r="E184" s="106"/>
      <c r="F184" s="115"/>
      <c r="H184" s="108"/>
      <c r="I184" s="108"/>
      <c r="J184" s="109"/>
      <c r="K184" s="110"/>
      <c r="L184" s="111"/>
      <c r="M184" s="112"/>
      <c r="O184" s="113"/>
    </row>
    <row r="185" spans="1:15" s="48" customFormat="1" ht="36" x14ac:dyDescent="0.2">
      <c r="A185" s="24" t="s">
        <v>248</v>
      </c>
      <c r="B185" s="28" t="s">
        <v>648</v>
      </c>
      <c r="C185" s="123" t="s">
        <v>183</v>
      </c>
      <c r="D185" s="124">
        <v>2</v>
      </c>
      <c r="E185" s="137"/>
      <c r="F185" s="115"/>
      <c r="H185" s="108"/>
      <c r="I185" s="108"/>
      <c r="J185" s="109"/>
      <c r="K185" s="110"/>
      <c r="L185" s="111"/>
      <c r="M185" s="112"/>
      <c r="O185" s="113"/>
    </row>
    <row r="186" spans="1:15" s="48" customFormat="1" ht="36" x14ac:dyDescent="0.2">
      <c r="A186" s="24" t="s">
        <v>250</v>
      </c>
      <c r="B186" s="28" t="s">
        <v>649</v>
      </c>
      <c r="C186" s="123" t="s">
        <v>183</v>
      </c>
      <c r="D186" s="124">
        <v>3</v>
      </c>
      <c r="E186" s="106"/>
      <c r="F186" s="115"/>
      <c r="H186" s="108"/>
      <c r="I186" s="108"/>
      <c r="J186" s="109"/>
      <c r="K186" s="110"/>
      <c r="L186" s="111"/>
      <c r="M186" s="112"/>
      <c r="O186" s="113"/>
    </row>
    <row r="187" spans="1:15" s="48" customFormat="1" ht="36" x14ac:dyDescent="0.2">
      <c r="A187" s="24" t="s">
        <v>252</v>
      </c>
      <c r="B187" s="28" t="s">
        <v>650</v>
      </c>
      <c r="C187" s="123" t="s">
        <v>183</v>
      </c>
      <c r="D187" s="124">
        <v>17</v>
      </c>
      <c r="E187" s="106"/>
      <c r="F187" s="115"/>
      <c r="H187" s="108"/>
      <c r="I187" s="108"/>
      <c r="J187" s="109"/>
      <c r="K187" s="110"/>
      <c r="L187" s="111"/>
      <c r="M187" s="112"/>
      <c r="O187" s="113"/>
    </row>
    <row r="188" spans="1:15" s="48" customFormat="1" ht="36" x14ac:dyDescent="0.2">
      <c r="A188" s="24" t="s">
        <v>254</v>
      </c>
      <c r="B188" s="28" t="s">
        <v>651</v>
      </c>
      <c r="C188" s="123" t="s">
        <v>183</v>
      </c>
      <c r="D188" s="124">
        <v>27</v>
      </c>
      <c r="E188" s="106"/>
      <c r="F188" s="115"/>
      <c r="H188" s="108"/>
      <c r="I188" s="108"/>
      <c r="J188" s="109"/>
      <c r="K188" s="110"/>
      <c r="L188" s="111"/>
      <c r="M188" s="112"/>
      <c r="O188" s="113"/>
    </row>
    <row r="189" spans="1:15" s="48" customFormat="1" ht="36" x14ac:dyDescent="0.2">
      <c r="A189" s="24" t="s">
        <v>256</v>
      </c>
      <c r="B189" s="28" t="s">
        <v>652</v>
      </c>
      <c r="C189" s="123" t="s">
        <v>183</v>
      </c>
      <c r="D189" s="124">
        <v>19</v>
      </c>
      <c r="E189" s="106"/>
      <c r="F189" s="115"/>
      <c r="H189" s="108"/>
      <c r="I189" s="108"/>
      <c r="J189" s="109"/>
      <c r="K189" s="110"/>
      <c r="L189" s="111"/>
      <c r="M189" s="112"/>
      <c r="O189" s="113"/>
    </row>
    <row r="190" spans="1:15" s="48" customFormat="1" ht="48" x14ac:dyDescent="0.2">
      <c r="A190" s="24" t="s">
        <v>258</v>
      </c>
      <c r="B190" s="28" t="s">
        <v>653</v>
      </c>
      <c r="C190" s="123" t="s">
        <v>183</v>
      </c>
      <c r="D190" s="124">
        <v>6</v>
      </c>
      <c r="E190" s="106"/>
      <c r="F190" s="115"/>
      <c r="H190" s="108"/>
      <c r="I190" s="108"/>
      <c r="J190" s="109"/>
      <c r="K190" s="110"/>
      <c r="L190" s="111"/>
      <c r="M190" s="112"/>
      <c r="O190" s="113"/>
    </row>
    <row r="191" spans="1:15" s="48" customFormat="1" ht="48" x14ac:dyDescent="0.2">
      <c r="A191" s="24" t="s">
        <v>260</v>
      </c>
      <c r="B191" s="28" t="s">
        <v>654</v>
      </c>
      <c r="C191" s="123" t="s">
        <v>183</v>
      </c>
      <c r="D191" s="124">
        <v>7</v>
      </c>
      <c r="E191" s="106"/>
      <c r="F191" s="115"/>
      <c r="H191" s="108"/>
      <c r="I191" s="108"/>
      <c r="J191" s="109"/>
      <c r="K191" s="110"/>
      <c r="L191" s="111"/>
      <c r="M191" s="112"/>
      <c r="O191" s="113"/>
    </row>
    <row r="192" spans="1:15" s="48" customFormat="1" ht="48" x14ac:dyDescent="0.2">
      <c r="A192" s="24" t="s">
        <v>262</v>
      </c>
      <c r="B192" s="28" t="s">
        <v>655</v>
      </c>
      <c r="C192" s="123" t="s">
        <v>183</v>
      </c>
      <c r="D192" s="124">
        <v>14</v>
      </c>
      <c r="E192" s="106"/>
      <c r="F192" s="115"/>
      <c r="H192" s="108"/>
      <c r="I192" s="108"/>
      <c r="J192" s="109"/>
      <c r="K192" s="110"/>
      <c r="L192" s="111"/>
      <c r="M192" s="112"/>
      <c r="O192" s="113"/>
    </row>
    <row r="193" spans="1:15" s="48" customFormat="1" ht="48" x14ac:dyDescent="0.2">
      <c r="A193" s="24" t="s">
        <v>263</v>
      </c>
      <c r="B193" s="28" t="s">
        <v>663</v>
      </c>
      <c r="C193" s="123" t="s">
        <v>183</v>
      </c>
      <c r="D193" s="124">
        <v>2</v>
      </c>
      <c r="E193" s="106"/>
      <c r="F193" s="115"/>
      <c r="H193" s="108"/>
      <c r="I193" s="108"/>
      <c r="J193" s="109"/>
      <c r="K193" s="110"/>
      <c r="L193" s="111"/>
      <c r="M193" s="112"/>
      <c r="O193" s="113"/>
    </row>
    <row r="194" spans="1:15" s="48" customFormat="1" ht="48" x14ac:dyDescent="0.2">
      <c r="A194" s="24" t="s">
        <v>265</v>
      </c>
      <c r="B194" s="30" t="s">
        <v>659</v>
      </c>
      <c r="C194" s="123" t="s">
        <v>183</v>
      </c>
      <c r="D194" s="124">
        <v>1</v>
      </c>
      <c r="E194" s="137"/>
      <c r="F194" s="115"/>
      <c r="H194" s="108"/>
      <c r="I194" s="108"/>
      <c r="J194" s="109"/>
      <c r="K194" s="110"/>
      <c r="L194" s="111"/>
      <c r="M194" s="112"/>
      <c r="O194" s="113"/>
    </row>
    <row r="195" spans="1:15" s="48" customFormat="1" ht="48" x14ac:dyDescent="0.2">
      <c r="A195" s="24" t="s">
        <v>267</v>
      </c>
      <c r="B195" s="30" t="s">
        <v>662</v>
      </c>
      <c r="C195" s="123" t="s">
        <v>183</v>
      </c>
      <c r="D195" s="124">
        <v>3</v>
      </c>
      <c r="E195" s="137"/>
      <c r="F195" s="115"/>
      <c r="H195" s="108"/>
      <c r="I195" s="108"/>
      <c r="J195" s="109"/>
      <c r="K195" s="110"/>
      <c r="L195" s="111"/>
      <c r="M195" s="112"/>
      <c r="O195" s="113"/>
    </row>
    <row r="196" spans="1:15" s="48" customFormat="1" ht="48" x14ac:dyDescent="0.2">
      <c r="A196" s="24" t="s">
        <v>269</v>
      </c>
      <c r="B196" s="190" t="s">
        <v>656</v>
      </c>
      <c r="C196" s="123" t="s">
        <v>183</v>
      </c>
      <c r="D196" s="124">
        <v>1</v>
      </c>
      <c r="E196" s="201"/>
      <c r="F196" s="107"/>
      <c r="G196" s="188"/>
    </row>
    <row r="197" spans="1:15" s="48" customFormat="1" ht="48" customHeight="1" x14ac:dyDescent="0.2">
      <c r="A197" s="24" t="s">
        <v>271</v>
      </c>
      <c r="B197" s="29" t="s">
        <v>657</v>
      </c>
      <c r="C197" s="123" t="s">
        <v>183</v>
      </c>
      <c r="D197" s="124">
        <v>2</v>
      </c>
      <c r="E197" s="106"/>
      <c r="F197" s="115"/>
      <c r="H197" s="108"/>
      <c r="I197" s="108"/>
      <c r="J197" s="109"/>
      <c r="K197" s="110"/>
      <c r="L197" s="111"/>
      <c r="M197" s="112"/>
      <c r="O197" s="113"/>
    </row>
    <row r="198" spans="1:15" s="48" customFormat="1" ht="48" customHeight="1" x14ac:dyDescent="0.2">
      <c r="A198" s="24" t="s">
        <v>273</v>
      </c>
      <c r="B198" s="29" t="s">
        <v>658</v>
      </c>
      <c r="C198" s="123" t="s">
        <v>183</v>
      </c>
      <c r="D198" s="124">
        <v>1</v>
      </c>
      <c r="E198" s="106"/>
      <c r="F198" s="115"/>
      <c r="H198" s="108"/>
      <c r="I198" s="108"/>
      <c r="J198" s="109"/>
      <c r="K198" s="110"/>
      <c r="L198" s="111"/>
      <c r="M198" s="112"/>
      <c r="O198" s="113"/>
    </row>
    <row r="199" spans="1:15" s="48" customFormat="1" ht="48" customHeight="1" x14ac:dyDescent="0.2">
      <c r="A199" s="24" t="s">
        <v>274</v>
      </c>
      <c r="B199" s="29" t="s">
        <v>660</v>
      </c>
      <c r="C199" s="123" t="s">
        <v>183</v>
      </c>
      <c r="D199" s="124">
        <v>3</v>
      </c>
      <c r="E199" s="106"/>
      <c r="F199" s="115"/>
      <c r="H199" s="108"/>
      <c r="I199" s="108"/>
      <c r="J199" s="109"/>
      <c r="K199" s="110"/>
      <c r="L199" s="111"/>
      <c r="M199" s="112"/>
      <c r="O199" s="113"/>
    </row>
    <row r="200" spans="1:15" s="48" customFormat="1" ht="48" customHeight="1" x14ac:dyDescent="0.2">
      <c r="A200" s="24" t="s">
        <v>276</v>
      </c>
      <c r="B200" s="29" t="s">
        <v>661</v>
      </c>
      <c r="C200" s="123" t="s">
        <v>183</v>
      </c>
      <c r="D200" s="124">
        <v>1</v>
      </c>
      <c r="E200" s="106"/>
      <c r="F200" s="115"/>
      <c r="H200" s="108"/>
      <c r="I200" s="108"/>
      <c r="J200" s="109"/>
      <c r="K200" s="110"/>
      <c r="L200" s="111"/>
      <c r="M200" s="112"/>
      <c r="O200" s="113"/>
    </row>
    <row r="201" spans="1:15" s="48" customFormat="1" ht="15" customHeight="1" x14ac:dyDescent="0.2">
      <c r="A201" s="133"/>
      <c r="B201" s="134"/>
      <c r="C201" s="189"/>
      <c r="D201" s="201"/>
      <c r="E201" s="201"/>
      <c r="F201" s="118"/>
      <c r="H201" s="135"/>
      <c r="I201" s="135"/>
      <c r="J201" s="135"/>
      <c r="K201" s="135"/>
      <c r="L201" s="135"/>
      <c r="M201" s="135"/>
    </row>
    <row r="202" spans="1:15" ht="45" x14ac:dyDescent="0.2">
      <c r="A202" s="141"/>
      <c r="B202" s="23" t="s">
        <v>675</v>
      </c>
      <c r="C202" s="99"/>
      <c r="D202" s="152"/>
      <c r="E202" s="153"/>
      <c r="F202" s="118"/>
      <c r="H202" s="105"/>
      <c r="I202" s="105"/>
      <c r="J202" s="105"/>
      <c r="K202" s="105"/>
      <c r="L202" s="105"/>
      <c r="M202" s="105"/>
    </row>
    <row r="203" spans="1:15" ht="60" customHeight="1" x14ac:dyDescent="0.2">
      <c r="A203" s="24" t="s">
        <v>702</v>
      </c>
      <c r="B203" s="29" t="s">
        <v>363</v>
      </c>
      <c r="C203" s="123" t="s">
        <v>178</v>
      </c>
      <c r="D203" s="124">
        <v>246</v>
      </c>
      <c r="E203" s="137"/>
      <c r="F203" s="115"/>
      <c r="H203" s="105"/>
      <c r="I203" s="105"/>
      <c r="J203" s="105"/>
      <c r="K203" s="105"/>
      <c r="L203" s="105"/>
      <c r="M203" s="105"/>
    </row>
    <row r="204" spans="1:15" ht="61.5" customHeight="1" x14ac:dyDescent="0.2">
      <c r="A204" s="24" t="s">
        <v>703</v>
      </c>
      <c r="B204" s="29" t="s">
        <v>365</v>
      </c>
      <c r="C204" s="123" t="s">
        <v>178</v>
      </c>
      <c r="D204" s="124">
        <v>120</v>
      </c>
      <c r="E204" s="137"/>
      <c r="F204" s="115"/>
      <c r="H204" s="105"/>
      <c r="I204" s="105"/>
      <c r="J204" s="105"/>
      <c r="K204" s="105"/>
      <c r="L204" s="105"/>
      <c r="M204" s="105"/>
    </row>
    <row r="205" spans="1:15" ht="60" customHeight="1" x14ac:dyDescent="0.2">
      <c r="A205" s="24" t="s">
        <v>704</v>
      </c>
      <c r="B205" s="30" t="s">
        <v>466</v>
      </c>
      <c r="C205" s="123" t="s">
        <v>178</v>
      </c>
      <c r="D205" s="124">
        <v>30</v>
      </c>
      <c r="E205" s="115"/>
      <c r="F205" s="115"/>
      <c r="H205" s="105"/>
      <c r="I205" s="105"/>
      <c r="J205" s="105"/>
      <c r="K205" s="105"/>
      <c r="L205" s="105"/>
      <c r="M205" s="105"/>
    </row>
    <row r="206" spans="1:15" ht="65.25" customHeight="1" x14ac:dyDescent="0.2">
      <c r="A206" s="24" t="s">
        <v>705</v>
      </c>
      <c r="B206" s="30" t="s">
        <v>467</v>
      </c>
      <c r="C206" s="123" t="s">
        <v>178</v>
      </c>
      <c r="D206" s="124">
        <v>60</v>
      </c>
      <c r="E206" s="115"/>
      <c r="F206" s="115"/>
      <c r="H206" s="105"/>
      <c r="I206" s="105"/>
      <c r="J206" s="105"/>
      <c r="K206" s="105"/>
      <c r="L206" s="105"/>
      <c r="M206" s="105"/>
    </row>
    <row r="207" spans="1:15" ht="65.25" customHeight="1" x14ac:dyDescent="0.2">
      <c r="A207" s="24" t="s">
        <v>706</v>
      </c>
      <c r="B207" s="30" t="s">
        <v>679</v>
      </c>
      <c r="C207" s="123" t="s">
        <v>178</v>
      </c>
      <c r="D207" s="124">
        <v>20</v>
      </c>
      <c r="E207" s="137"/>
      <c r="F207" s="115"/>
      <c r="H207" s="105"/>
      <c r="I207" s="105"/>
      <c r="J207" s="105"/>
      <c r="K207" s="105"/>
      <c r="L207" s="105"/>
      <c r="M207" s="105"/>
    </row>
    <row r="208" spans="1:15" ht="65.25" customHeight="1" x14ac:dyDescent="0.2">
      <c r="A208" s="24" t="s">
        <v>707</v>
      </c>
      <c r="B208" s="30" t="s">
        <v>680</v>
      </c>
      <c r="C208" s="123" t="s">
        <v>178</v>
      </c>
      <c r="D208" s="124">
        <v>70</v>
      </c>
      <c r="E208" s="115"/>
      <c r="F208" s="115"/>
      <c r="H208" s="105"/>
      <c r="I208" s="105"/>
      <c r="J208" s="105"/>
      <c r="K208" s="105"/>
      <c r="L208" s="105"/>
      <c r="M208" s="105"/>
    </row>
    <row r="209" spans="1:13" ht="65.25" customHeight="1" x14ac:dyDescent="0.2">
      <c r="A209" s="24" t="s">
        <v>708</v>
      </c>
      <c r="B209" s="30" t="s">
        <v>664</v>
      </c>
      <c r="C209" s="123" t="s">
        <v>178</v>
      </c>
      <c r="D209" s="124">
        <v>97</v>
      </c>
      <c r="E209" s="115"/>
      <c r="F209" s="115"/>
      <c r="H209" s="105"/>
      <c r="I209" s="105"/>
      <c r="J209" s="105"/>
      <c r="K209" s="105"/>
      <c r="L209" s="105"/>
      <c r="M209" s="105"/>
    </row>
    <row r="210" spans="1:13" ht="65.25" customHeight="1" x14ac:dyDescent="0.2">
      <c r="A210" s="24" t="s">
        <v>709</v>
      </c>
      <c r="B210" s="30" t="s">
        <v>681</v>
      </c>
      <c r="C210" s="123" t="s">
        <v>178</v>
      </c>
      <c r="D210" s="124">
        <v>125</v>
      </c>
      <c r="E210" s="115"/>
      <c r="F210" s="115"/>
      <c r="H210" s="105"/>
      <c r="I210" s="105"/>
      <c r="J210" s="105"/>
      <c r="K210" s="105"/>
      <c r="L210" s="105"/>
      <c r="M210" s="105"/>
    </row>
    <row r="211" spans="1:13" ht="65.25" customHeight="1" x14ac:dyDescent="0.2">
      <c r="A211" s="24" t="s">
        <v>710</v>
      </c>
      <c r="B211" s="30" t="s">
        <v>682</v>
      </c>
      <c r="C211" s="123" t="s">
        <v>178</v>
      </c>
      <c r="D211" s="124">
        <v>25</v>
      </c>
      <c r="E211" s="115"/>
      <c r="F211" s="115"/>
      <c r="H211" s="105"/>
      <c r="I211" s="105"/>
      <c r="J211" s="105"/>
      <c r="K211" s="105"/>
      <c r="L211" s="105"/>
      <c r="M211" s="105"/>
    </row>
    <row r="212" spans="1:13" ht="65.25" customHeight="1" x14ac:dyDescent="0.2">
      <c r="A212" s="24" t="s">
        <v>711</v>
      </c>
      <c r="B212" s="30" t="s">
        <v>683</v>
      </c>
      <c r="C212" s="123" t="s">
        <v>178</v>
      </c>
      <c r="D212" s="124">
        <v>80</v>
      </c>
      <c r="E212" s="115"/>
      <c r="F212" s="115"/>
      <c r="H212" s="105"/>
      <c r="I212" s="105"/>
      <c r="J212" s="105"/>
      <c r="K212" s="105"/>
      <c r="L212" s="105"/>
      <c r="M212" s="105"/>
    </row>
    <row r="213" spans="1:13" ht="65.25" customHeight="1" x14ac:dyDescent="0.2">
      <c r="A213" s="24" t="s">
        <v>712</v>
      </c>
      <c r="B213" s="30" t="s">
        <v>684</v>
      </c>
      <c r="C213" s="123" t="s">
        <v>178</v>
      </c>
      <c r="D213" s="124">
        <v>302</v>
      </c>
      <c r="E213" s="115"/>
      <c r="F213" s="115"/>
      <c r="H213" s="105"/>
      <c r="I213" s="105"/>
      <c r="J213" s="105"/>
      <c r="K213" s="105"/>
      <c r="L213" s="105"/>
      <c r="M213" s="105"/>
    </row>
    <row r="214" spans="1:13" ht="65.25" customHeight="1" x14ac:dyDescent="0.2">
      <c r="A214" s="24" t="s">
        <v>713</v>
      </c>
      <c r="B214" s="30" t="s">
        <v>685</v>
      </c>
      <c r="C214" s="123" t="s">
        <v>178</v>
      </c>
      <c r="D214" s="124">
        <v>282</v>
      </c>
      <c r="E214" s="115"/>
      <c r="F214" s="115"/>
      <c r="H214" s="105"/>
      <c r="I214" s="105"/>
      <c r="J214" s="105"/>
      <c r="K214" s="105"/>
      <c r="L214" s="105"/>
      <c r="M214" s="105"/>
    </row>
    <row r="215" spans="1:13" ht="48" x14ac:dyDescent="0.2">
      <c r="A215" s="24" t="s">
        <v>714</v>
      </c>
      <c r="B215" s="28" t="s">
        <v>369</v>
      </c>
      <c r="C215" s="123" t="s">
        <v>183</v>
      </c>
      <c r="D215" s="124">
        <v>28</v>
      </c>
      <c r="E215" s="145"/>
      <c r="F215" s="115"/>
      <c r="H215" s="105"/>
      <c r="I215" s="105"/>
      <c r="J215" s="105"/>
      <c r="K215" s="105"/>
      <c r="L215" s="105"/>
      <c r="M215" s="105"/>
    </row>
    <row r="216" spans="1:13" ht="48" x14ac:dyDescent="0.2">
      <c r="A216" s="24" t="s">
        <v>715</v>
      </c>
      <c r="B216" s="28" t="s">
        <v>371</v>
      </c>
      <c r="C216" s="123" t="s">
        <v>183</v>
      </c>
      <c r="D216" s="124">
        <v>19</v>
      </c>
      <c r="E216" s="145"/>
      <c r="F216" s="115"/>
      <c r="H216" s="105"/>
      <c r="I216" s="105"/>
      <c r="J216" s="105"/>
      <c r="K216" s="105"/>
      <c r="L216" s="105"/>
      <c r="M216" s="105"/>
    </row>
    <row r="217" spans="1:13" ht="48" x14ac:dyDescent="0.2">
      <c r="A217" s="24" t="s">
        <v>716</v>
      </c>
      <c r="B217" s="28" t="s">
        <v>373</v>
      </c>
      <c r="C217" s="123" t="s">
        <v>183</v>
      </c>
      <c r="D217" s="124">
        <v>5</v>
      </c>
      <c r="E217" s="145"/>
      <c r="F217" s="115"/>
      <c r="H217" s="105"/>
      <c r="I217" s="105"/>
      <c r="J217" s="105"/>
      <c r="K217" s="105"/>
      <c r="L217" s="105"/>
      <c r="M217" s="105"/>
    </row>
    <row r="218" spans="1:13" ht="48" x14ac:dyDescent="0.2">
      <c r="A218" s="24" t="s">
        <v>717</v>
      </c>
      <c r="B218" s="28" t="s">
        <v>468</v>
      </c>
      <c r="C218" s="123" t="s">
        <v>183</v>
      </c>
      <c r="D218" s="124">
        <v>10</v>
      </c>
      <c r="E218" s="145"/>
      <c r="F218" s="115"/>
      <c r="H218" s="105"/>
      <c r="I218" s="105"/>
      <c r="J218" s="105"/>
      <c r="K218" s="105"/>
      <c r="L218" s="105"/>
      <c r="M218" s="105"/>
    </row>
    <row r="219" spans="1:13" ht="48" x14ac:dyDescent="0.2">
      <c r="A219" s="24" t="s">
        <v>718</v>
      </c>
      <c r="B219" s="28" t="s">
        <v>686</v>
      </c>
      <c r="C219" s="123" t="s">
        <v>183</v>
      </c>
      <c r="D219" s="124">
        <v>3</v>
      </c>
      <c r="E219" s="145"/>
      <c r="F219" s="115"/>
      <c r="H219" s="105"/>
      <c r="I219" s="105"/>
      <c r="J219" s="105"/>
      <c r="K219" s="105"/>
      <c r="L219" s="105"/>
      <c r="M219" s="105"/>
    </row>
    <row r="220" spans="1:13" ht="48" x14ac:dyDescent="0.2">
      <c r="A220" s="24" t="s">
        <v>719</v>
      </c>
      <c r="B220" s="28" t="s">
        <v>687</v>
      </c>
      <c r="C220" s="123" t="s">
        <v>183</v>
      </c>
      <c r="D220" s="124">
        <v>11</v>
      </c>
      <c r="E220" s="145"/>
      <c r="F220" s="115"/>
      <c r="H220" s="105"/>
      <c r="I220" s="105"/>
      <c r="J220" s="105"/>
      <c r="K220" s="105"/>
      <c r="L220" s="105"/>
      <c r="M220" s="105"/>
    </row>
    <row r="221" spans="1:13" ht="48" x14ac:dyDescent="0.2">
      <c r="A221" s="24" t="s">
        <v>720</v>
      </c>
      <c r="B221" s="28" t="s">
        <v>677</v>
      </c>
      <c r="C221" s="123" t="s">
        <v>183</v>
      </c>
      <c r="D221" s="124">
        <v>15</v>
      </c>
      <c r="E221" s="145"/>
      <c r="F221" s="115"/>
      <c r="H221" s="105"/>
      <c r="I221" s="105"/>
      <c r="J221" s="105"/>
      <c r="K221" s="105"/>
      <c r="L221" s="105"/>
      <c r="M221" s="105"/>
    </row>
    <row r="222" spans="1:13" ht="48" x14ac:dyDescent="0.2">
      <c r="A222" s="24" t="s">
        <v>721</v>
      </c>
      <c r="B222" s="28" t="s">
        <v>688</v>
      </c>
      <c r="C222" s="123" t="s">
        <v>183</v>
      </c>
      <c r="D222" s="124">
        <v>19</v>
      </c>
      <c r="E222" s="145"/>
      <c r="F222" s="115"/>
      <c r="H222" s="105"/>
      <c r="I222" s="105"/>
      <c r="J222" s="105"/>
      <c r="K222" s="105"/>
      <c r="L222" s="105"/>
      <c r="M222" s="105"/>
    </row>
    <row r="223" spans="1:13" ht="48" x14ac:dyDescent="0.2">
      <c r="A223" s="24" t="s">
        <v>722</v>
      </c>
      <c r="B223" s="28" t="s">
        <v>689</v>
      </c>
      <c r="C223" s="123" t="s">
        <v>183</v>
      </c>
      <c r="D223" s="124">
        <v>4</v>
      </c>
      <c r="E223" s="145"/>
      <c r="F223" s="115"/>
      <c r="H223" s="105"/>
      <c r="I223" s="105"/>
      <c r="J223" s="105"/>
      <c r="K223" s="105"/>
      <c r="L223" s="105"/>
      <c r="M223" s="105"/>
    </row>
    <row r="224" spans="1:13" ht="48" x14ac:dyDescent="0.2">
      <c r="A224" s="24" t="s">
        <v>723</v>
      </c>
      <c r="B224" s="28" t="s">
        <v>690</v>
      </c>
      <c r="C224" s="123" t="s">
        <v>183</v>
      </c>
      <c r="D224" s="124">
        <v>12</v>
      </c>
      <c r="E224" s="145"/>
      <c r="F224" s="115"/>
      <c r="H224" s="105"/>
      <c r="I224" s="105"/>
      <c r="J224" s="105"/>
      <c r="K224" s="105"/>
      <c r="L224" s="105"/>
      <c r="M224" s="105"/>
    </row>
    <row r="225" spans="1:15" ht="48" x14ac:dyDescent="0.2">
      <c r="A225" s="24" t="s">
        <v>724</v>
      </c>
      <c r="B225" s="28" t="s">
        <v>691</v>
      </c>
      <c r="C225" s="123" t="s">
        <v>183</v>
      </c>
      <c r="D225" s="124">
        <v>45</v>
      </c>
      <c r="E225" s="145"/>
      <c r="F225" s="115"/>
      <c r="H225" s="105"/>
      <c r="I225" s="105"/>
      <c r="J225" s="105"/>
      <c r="K225" s="105"/>
      <c r="L225" s="105"/>
      <c r="M225" s="105"/>
    </row>
    <row r="226" spans="1:15" ht="48" x14ac:dyDescent="0.2">
      <c r="A226" s="24" t="s">
        <v>725</v>
      </c>
      <c r="B226" s="28" t="s">
        <v>692</v>
      </c>
      <c r="C226" s="123" t="s">
        <v>183</v>
      </c>
      <c r="D226" s="124">
        <v>44</v>
      </c>
      <c r="E226" s="145"/>
      <c r="F226" s="115"/>
      <c r="H226" s="105"/>
      <c r="I226" s="105"/>
      <c r="J226" s="105"/>
      <c r="K226" s="105"/>
      <c r="L226" s="105"/>
      <c r="M226" s="105"/>
    </row>
    <row r="227" spans="1:15" s="48" customFormat="1" ht="48" x14ac:dyDescent="0.2">
      <c r="A227" s="24" t="s">
        <v>726</v>
      </c>
      <c r="B227" s="29" t="s">
        <v>375</v>
      </c>
      <c r="C227" s="43" t="s">
        <v>183</v>
      </c>
      <c r="D227" s="124">
        <v>16</v>
      </c>
      <c r="E227" s="115"/>
      <c r="F227" s="115"/>
      <c r="H227" s="148"/>
      <c r="I227" s="148"/>
      <c r="J227" s="109"/>
      <c r="K227" s="149"/>
      <c r="L227" s="150"/>
      <c r="M227" s="96"/>
      <c r="O227" s="151"/>
    </row>
    <row r="228" spans="1:15" ht="48" x14ac:dyDescent="0.2">
      <c r="A228" s="24" t="s">
        <v>727</v>
      </c>
      <c r="B228" s="29" t="s">
        <v>469</v>
      </c>
      <c r="C228" s="31" t="s">
        <v>183</v>
      </c>
      <c r="D228" s="27">
        <v>39</v>
      </c>
      <c r="E228" s="145"/>
      <c r="F228" s="115"/>
      <c r="H228" s="105"/>
      <c r="I228" s="105"/>
      <c r="J228" s="105"/>
      <c r="K228" s="105"/>
      <c r="L228" s="105"/>
      <c r="M228" s="105"/>
    </row>
    <row r="229" spans="1:15" ht="72" x14ac:dyDescent="0.2">
      <c r="A229" s="24" t="s">
        <v>728</v>
      </c>
      <c r="B229" s="29" t="s">
        <v>678</v>
      </c>
      <c r="C229" s="31" t="s">
        <v>183</v>
      </c>
      <c r="D229" s="27">
        <v>26</v>
      </c>
      <c r="E229" s="145"/>
      <c r="F229" s="115"/>
      <c r="H229" s="105"/>
      <c r="I229" s="105"/>
      <c r="J229" s="105"/>
      <c r="K229" s="105"/>
      <c r="L229" s="105"/>
      <c r="M229" s="105"/>
    </row>
    <row r="230" spans="1:15" ht="12.75" x14ac:dyDescent="0.2">
      <c r="A230" s="24"/>
      <c r="B230" s="29"/>
      <c r="C230" s="31"/>
      <c r="D230" s="27"/>
      <c r="E230" s="145"/>
      <c r="F230" s="118"/>
      <c r="H230" s="105"/>
      <c r="I230" s="105"/>
      <c r="J230" s="105"/>
      <c r="K230" s="105"/>
      <c r="L230" s="105"/>
      <c r="M230" s="105"/>
    </row>
    <row r="231" spans="1:15" s="125" customFormat="1" x14ac:dyDescent="0.2">
      <c r="A231" s="202"/>
      <c r="B231" s="162" t="s">
        <v>470</v>
      </c>
      <c r="C231" s="203"/>
      <c r="D231" s="204"/>
      <c r="E231" s="205"/>
      <c r="F231" s="118"/>
      <c r="H231" s="126"/>
      <c r="I231" s="126"/>
      <c r="J231" s="127"/>
      <c r="K231" s="128"/>
      <c r="L231" s="129"/>
      <c r="M231" s="112"/>
      <c r="O231" s="113"/>
    </row>
    <row r="232" spans="1:15" s="125" customFormat="1" ht="60" x14ac:dyDescent="0.2">
      <c r="A232" s="202" t="s">
        <v>694</v>
      </c>
      <c r="B232" s="206" t="s">
        <v>471</v>
      </c>
      <c r="C232" s="207" t="s">
        <v>472</v>
      </c>
      <c r="D232" s="208">
        <v>153</v>
      </c>
      <c r="E232" s="179"/>
      <c r="F232" s="115"/>
      <c r="H232" s="126"/>
      <c r="I232" s="126"/>
      <c r="J232" s="127"/>
      <c r="K232" s="128"/>
      <c r="L232" s="129"/>
      <c r="M232" s="112"/>
      <c r="O232" s="113"/>
    </row>
    <row r="233" spans="1:15" s="125" customFormat="1" ht="48" x14ac:dyDescent="0.2">
      <c r="A233" s="202" t="s">
        <v>695</v>
      </c>
      <c r="B233" s="175" t="s">
        <v>473</v>
      </c>
      <c r="C233" s="207" t="s">
        <v>472</v>
      </c>
      <c r="D233" s="208">
        <v>191</v>
      </c>
      <c r="E233" s="179"/>
      <c r="F233" s="115"/>
      <c r="H233" s="126"/>
      <c r="I233" s="126"/>
      <c r="J233" s="127"/>
      <c r="K233" s="128"/>
      <c r="L233" s="129"/>
      <c r="M233" s="112"/>
      <c r="O233" s="113"/>
    </row>
    <row r="234" spans="1:15" s="125" customFormat="1" ht="48" x14ac:dyDescent="0.2">
      <c r="A234" s="202" t="s">
        <v>696</v>
      </c>
      <c r="B234" s="175" t="s">
        <v>474</v>
      </c>
      <c r="C234" s="207" t="s">
        <v>472</v>
      </c>
      <c r="D234" s="208">
        <v>110</v>
      </c>
      <c r="E234" s="179"/>
      <c r="F234" s="115"/>
      <c r="H234" s="126"/>
      <c r="I234" s="126"/>
      <c r="J234" s="127"/>
      <c r="K234" s="128"/>
      <c r="L234" s="129"/>
      <c r="M234" s="112"/>
      <c r="O234" s="113"/>
    </row>
    <row r="235" spans="1:15" s="125" customFormat="1" ht="72" x14ac:dyDescent="0.2">
      <c r="A235" s="202" t="s">
        <v>697</v>
      </c>
      <c r="B235" s="175" t="s">
        <v>475</v>
      </c>
      <c r="C235" s="207" t="s">
        <v>472</v>
      </c>
      <c r="D235" s="208">
        <v>81</v>
      </c>
      <c r="E235" s="179"/>
      <c r="F235" s="115"/>
      <c r="H235" s="126"/>
      <c r="I235" s="126"/>
      <c r="J235" s="127"/>
      <c r="K235" s="128"/>
      <c r="L235" s="129"/>
      <c r="M235" s="112"/>
      <c r="O235" s="113"/>
    </row>
    <row r="236" spans="1:15" s="125" customFormat="1" ht="84" x14ac:dyDescent="0.2">
      <c r="A236" s="202" t="s">
        <v>698</v>
      </c>
      <c r="B236" s="175" t="s">
        <v>476</v>
      </c>
      <c r="C236" s="207" t="s">
        <v>433</v>
      </c>
      <c r="D236" s="208">
        <v>9.1</v>
      </c>
      <c r="E236" s="179"/>
      <c r="F236" s="115"/>
      <c r="H236" s="126"/>
      <c r="I236" s="126"/>
      <c r="J236" s="127"/>
      <c r="K236" s="128"/>
      <c r="L236" s="129"/>
      <c r="M236" s="112"/>
      <c r="O236" s="113"/>
    </row>
    <row r="237" spans="1:15" s="125" customFormat="1" ht="72.75" customHeight="1" x14ac:dyDescent="0.2">
      <c r="A237" s="202" t="s">
        <v>699</v>
      </c>
      <c r="B237" s="175" t="s">
        <v>477</v>
      </c>
      <c r="C237" s="207" t="s">
        <v>433</v>
      </c>
      <c r="D237" s="208">
        <v>81.8</v>
      </c>
      <c r="E237" s="179"/>
      <c r="F237" s="115"/>
      <c r="H237" s="126"/>
      <c r="I237" s="126"/>
      <c r="J237" s="127"/>
      <c r="K237" s="128"/>
      <c r="L237" s="129"/>
      <c r="M237" s="112"/>
      <c r="O237" s="113"/>
    </row>
    <row r="238" spans="1:15" s="125" customFormat="1" ht="96.75" customHeight="1" x14ac:dyDescent="0.2">
      <c r="A238" s="202" t="s">
        <v>700</v>
      </c>
      <c r="B238" s="209" t="s">
        <v>478</v>
      </c>
      <c r="C238" s="207" t="s">
        <v>178</v>
      </c>
      <c r="D238" s="208">
        <v>86.8</v>
      </c>
      <c r="E238" s="179"/>
      <c r="F238" s="115"/>
      <c r="H238" s="126"/>
      <c r="I238" s="126"/>
      <c r="J238" s="127"/>
      <c r="K238" s="128"/>
      <c r="L238" s="129"/>
      <c r="M238" s="112"/>
      <c r="O238" s="113"/>
    </row>
    <row r="239" spans="1:15" s="125" customFormat="1" ht="84" x14ac:dyDescent="0.2">
      <c r="A239" s="202" t="s">
        <v>701</v>
      </c>
      <c r="B239" s="175" t="s">
        <v>479</v>
      </c>
      <c r="C239" s="207" t="s">
        <v>433</v>
      </c>
      <c r="D239" s="208">
        <v>7.65</v>
      </c>
      <c r="E239" s="179"/>
      <c r="F239" s="115"/>
      <c r="H239" s="126"/>
      <c r="I239" s="126"/>
      <c r="J239" s="127"/>
      <c r="K239" s="128"/>
      <c r="L239" s="129"/>
      <c r="M239" s="112"/>
      <c r="O239" s="113"/>
    </row>
    <row r="240" spans="1:15" s="125" customFormat="1" ht="12.75" x14ac:dyDescent="0.2">
      <c r="A240" s="210"/>
      <c r="B240" s="175"/>
      <c r="C240" s="211"/>
      <c r="D240" s="212"/>
      <c r="E240" s="213"/>
      <c r="F240" s="118"/>
      <c r="H240" s="126"/>
      <c r="I240" s="126"/>
      <c r="J240" s="127"/>
      <c r="K240" s="128"/>
      <c r="L240" s="129"/>
      <c r="M240" s="112"/>
      <c r="O240" s="113"/>
    </row>
    <row r="241" spans="1:15" s="125" customFormat="1" ht="30" x14ac:dyDescent="0.2">
      <c r="A241" s="210"/>
      <c r="B241" s="183" t="s">
        <v>480</v>
      </c>
      <c r="C241" s="211"/>
      <c r="D241" s="212"/>
      <c r="E241" s="213"/>
      <c r="F241" s="213"/>
      <c r="H241" s="126"/>
      <c r="I241" s="126"/>
      <c r="J241" s="127"/>
      <c r="K241" s="128"/>
      <c r="L241" s="129"/>
      <c r="M241" s="112"/>
      <c r="O241" s="113"/>
    </row>
    <row r="242" spans="1:15" s="48" customFormat="1" ht="60" x14ac:dyDescent="0.2">
      <c r="A242" s="116" t="s">
        <v>481</v>
      </c>
      <c r="B242" s="29" t="s">
        <v>482</v>
      </c>
      <c r="C242" s="181" t="s">
        <v>472</v>
      </c>
      <c r="D242" s="155">
        <v>63</v>
      </c>
      <c r="E242" s="179"/>
      <c r="F242" s="115"/>
      <c r="H242" s="108"/>
      <c r="I242" s="108"/>
      <c r="J242" s="109"/>
      <c r="K242" s="110"/>
      <c r="L242" s="111"/>
      <c r="M242" s="112"/>
      <c r="O242" s="113"/>
    </row>
    <row r="243" spans="1:15" s="48" customFormat="1" ht="48" x14ac:dyDescent="0.2">
      <c r="A243" s="116" t="s">
        <v>483</v>
      </c>
      <c r="B243" s="25" t="s">
        <v>473</v>
      </c>
      <c r="C243" s="181" t="s">
        <v>472</v>
      </c>
      <c r="D243" s="155">
        <v>78</v>
      </c>
      <c r="E243" s="179"/>
      <c r="F243" s="115"/>
      <c r="H243" s="108"/>
      <c r="I243" s="108"/>
      <c r="J243" s="109"/>
      <c r="K243" s="110"/>
      <c r="L243" s="111"/>
      <c r="M243" s="112"/>
      <c r="O243" s="113"/>
    </row>
    <row r="244" spans="1:15" s="48" customFormat="1" ht="48" x14ac:dyDescent="0.2">
      <c r="A244" s="116" t="s">
        <v>484</v>
      </c>
      <c r="B244" s="25" t="s">
        <v>474</v>
      </c>
      <c r="C244" s="181" t="s">
        <v>485</v>
      </c>
      <c r="D244" s="155">
        <v>708</v>
      </c>
      <c r="E244" s="179"/>
      <c r="F244" s="115"/>
      <c r="H244" s="108"/>
      <c r="I244" s="108"/>
      <c r="J244" s="109"/>
      <c r="K244" s="110"/>
      <c r="L244" s="111"/>
      <c r="M244" s="112"/>
      <c r="O244" s="113"/>
    </row>
    <row r="245" spans="1:15" s="48" customFormat="1" ht="72" x14ac:dyDescent="0.2">
      <c r="A245" s="116" t="s">
        <v>486</v>
      </c>
      <c r="B245" s="25" t="s">
        <v>487</v>
      </c>
      <c r="C245" s="181" t="s">
        <v>472</v>
      </c>
      <c r="D245" s="155">
        <v>6</v>
      </c>
      <c r="E245" s="179"/>
      <c r="F245" s="115"/>
      <c r="H245" s="108"/>
      <c r="I245" s="108"/>
      <c r="J245" s="109"/>
      <c r="K245" s="110"/>
      <c r="L245" s="111"/>
      <c r="M245" s="112"/>
      <c r="O245" s="113"/>
    </row>
    <row r="246" spans="1:15" s="48" customFormat="1" ht="84" x14ac:dyDescent="0.2">
      <c r="A246" s="116" t="s">
        <v>488</v>
      </c>
      <c r="B246" s="25" t="s">
        <v>489</v>
      </c>
      <c r="C246" s="181" t="s">
        <v>433</v>
      </c>
      <c r="D246" s="155">
        <v>13.5</v>
      </c>
      <c r="E246" s="179"/>
      <c r="F246" s="115"/>
      <c r="H246" s="108"/>
      <c r="I246" s="108"/>
      <c r="J246" s="109"/>
      <c r="K246" s="110"/>
      <c r="L246" s="111"/>
      <c r="M246" s="112"/>
      <c r="O246" s="113"/>
    </row>
    <row r="247" spans="1:15" s="48" customFormat="1" ht="73.5" customHeight="1" x14ac:dyDescent="0.2">
      <c r="A247" s="116" t="s">
        <v>490</v>
      </c>
      <c r="B247" s="25" t="s">
        <v>491</v>
      </c>
      <c r="C247" s="181" t="s">
        <v>433</v>
      </c>
      <c r="D247" s="155">
        <v>75</v>
      </c>
      <c r="E247" s="179"/>
      <c r="F247" s="115"/>
      <c r="H247" s="108"/>
      <c r="I247" s="108"/>
      <c r="J247" s="109"/>
      <c r="K247" s="110"/>
      <c r="L247" s="111"/>
      <c r="M247" s="112"/>
      <c r="O247" s="113"/>
    </row>
    <row r="248" spans="1:15" s="48" customFormat="1" ht="96" customHeight="1" x14ac:dyDescent="0.2">
      <c r="A248" s="116" t="s">
        <v>492</v>
      </c>
      <c r="B248" s="190" t="s">
        <v>493</v>
      </c>
      <c r="C248" s="181" t="s">
        <v>178</v>
      </c>
      <c r="D248" s="155">
        <v>42</v>
      </c>
      <c r="E248" s="179"/>
      <c r="F248" s="115"/>
      <c r="H248" s="108"/>
      <c r="I248" s="108"/>
      <c r="J248" s="109"/>
      <c r="K248" s="110"/>
      <c r="L248" s="111"/>
      <c r="M248" s="112"/>
      <c r="O248" s="113"/>
    </row>
    <row r="249" spans="1:15" s="48" customFormat="1" ht="84" x14ac:dyDescent="0.2">
      <c r="A249" s="116" t="s">
        <v>494</v>
      </c>
      <c r="B249" s="25" t="s">
        <v>495</v>
      </c>
      <c r="C249" s="181" t="s">
        <v>433</v>
      </c>
      <c r="D249" s="155">
        <v>18</v>
      </c>
      <c r="E249" s="179"/>
      <c r="F249" s="115"/>
      <c r="H249" s="108"/>
      <c r="I249" s="108"/>
      <c r="J249" s="109"/>
      <c r="K249" s="110"/>
      <c r="L249" s="111"/>
      <c r="M249" s="112"/>
      <c r="O249" s="113"/>
    </row>
    <row r="250" spans="1:15" s="48" customFormat="1" ht="12.75" x14ac:dyDescent="0.2">
      <c r="A250" s="116"/>
      <c r="B250" s="25"/>
      <c r="C250" s="181"/>
      <c r="D250" s="155"/>
      <c r="E250" s="179"/>
      <c r="F250" s="115"/>
      <c r="H250" s="108"/>
      <c r="I250" s="108"/>
      <c r="J250" s="109"/>
      <c r="K250" s="110"/>
      <c r="L250" s="111"/>
      <c r="M250" s="112"/>
      <c r="O250" s="113"/>
    </row>
    <row r="251" spans="1:15" s="48" customFormat="1" ht="32.25" customHeight="1" x14ac:dyDescent="0.2">
      <c r="A251" s="97"/>
      <c r="B251" s="142" t="s">
        <v>496</v>
      </c>
      <c r="C251" s="98"/>
      <c r="D251" s="99"/>
      <c r="E251" s="100"/>
      <c r="F251" s="101"/>
      <c r="H251" s="214"/>
      <c r="I251" s="214"/>
      <c r="J251" s="214"/>
      <c r="K251" s="214"/>
      <c r="L251" s="214"/>
      <c r="M251" s="215"/>
    </row>
    <row r="252" spans="1:15" s="48" customFormat="1" ht="36" x14ac:dyDescent="0.2">
      <c r="A252" s="216" t="s">
        <v>497</v>
      </c>
      <c r="B252" s="28" t="s">
        <v>498</v>
      </c>
      <c r="C252" s="123" t="s">
        <v>178</v>
      </c>
      <c r="D252" s="124">
        <v>50</v>
      </c>
      <c r="E252" s="153"/>
      <c r="F252" s="217"/>
      <c r="H252" s="214"/>
      <c r="I252" s="214"/>
      <c r="J252" s="214"/>
      <c r="K252" s="214"/>
      <c r="L252" s="214"/>
      <c r="M252" s="215"/>
    </row>
    <row r="253" spans="1:15" s="48" customFormat="1" ht="36" x14ac:dyDescent="0.2">
      <c r="A253" s="216" t="s">
        <v>499</v>
      </c>
      <c r="B253" s="28" t="s">
        <v>388</v>
      </c>
      <c r="C253" s="123" t="s">
        <v>178</v>
      </c>
      <c r="D253" s="124">
        <v>28</v>
      </c>
      <c r="E253" s="153"/>
      <c r="F253" s="217"/>
      <c r="H253" s="214"/>
      <c r="I253" s="214"/>
      <c r="J253" s="214"/>
      <c r="K253" s="214"/>
      <c r="L253" s="214"/>
      <c r="M253" s="215"/>
    </row>
    <row r="254" spans="1:15" s="48" customFormat="1" ht="36" x14ac:dyDescent="0.2">
      <c r="A254" s="216" t="s">
        <v>500</v>
      </c>
      <c r="B254" s="30" t="s">
        <v>501</v>
      </c>
      <c r="C254" s="123" t="s">
        <v>178</v>
      </c>
      <c r="D254" s="124">
        <v>8.1999999999999993</v>
      </c>
      <c r="E254" s="153"/>
      <c r="F254" s="217"/>
      <c r="H254" s="214"/>
      <c r="I254" s="214"/>
      <c r="J254" s="214"/>
      <c r="K254" s="214"/>
      <c r="L254" s="214"/>
      <c r="M254" s="215"/>
    </row>
    <row r="255" spans="1:15" s="48" customFormat="1" ht="36" x14ac:dyDescent="0.2">
      <c r="A255" s="216" t="s">
        <v>502</v>
      </c>
      <c r="B255" s="30" t="s">
        <v>503</v>
      </c>
      <c r="C255" s="123" t="s">
        <v>178</v>
      </c>
      <c r="D255" s="124">
        <v>6</v>
      </c>
      <c r="E255" s="153"/>
      <c r="F255" s="217"/>
      <c r="H255" s="214"/>
      <c r="I255" s="214"/>
      <c r="J255" s="214"/>
      <c r="K255" s="214"/>
      <c r="L255" s="214"/>
      <c r="M255" s="215"/>
    </row>
    <row r="256" spans="1:15" s="48" customFormat="1" ht="36" x14ac:dyDescent="0.2">
      <c r="A256" s="216" t="s">
        <v>504</v>
      </c>
      <c r="B256" s="30" t="s">
        <v>505</v>
      </c>
      <c r="C256" s="123" t="s">
        <v>178</v>
      </c>
      <c r="D256" s="124">
        <v>9</v>
      </c>
      <c r="E256" s="153"/>
      <c r="F256" s="217"/>
      <c r="H256" s="214"/>
      <c r="I256" s="214"/>
      <c r="J256" s="214"/>
      <c r="K256" s="214"/>
      <c r="L256" s="214"/>
      <c r="M256" s="215"/>
    </row>
    <row r="257" spans="1:13" s="48" customFormat="1" ht="36" x14ac:dyDescent="0.2">
      <c r="A257" s="216" t="s">
        <v>506</v>
      </c>
      <c r="B257" s="30" t="s">
        <v>507</v>
      </c>
      <c r="C257" s="123" t="s">
        <v>183</v>
      </c>
      <c r="D257" s="124">
        <v>27</v>
      </c>
      <c r="E257" s="153"/>
      <c r="F257" s="217"/>
      <c r="H257" s="214"/>
      <c r="I257" s="214"/>
      <c r="J257" s="214"/>
      <c r="K257" s="214"/>
      <c r="L257" s="214"/>
      <c r="M257" s="215"/>
    </row>
    <row r="258" spans="1:13" s="48" customFormat="1" ht="36" x14ac:dyDescent="0.2">
      <c r="A258" s="216" t="s">
        <v>508</v>
      </c>
      <c r="B258" s="30" t="s">
        <v>509</v>
      </c>
      <c r="C258" s="123" t="s">
        <v>183</v>
      </c>
      <c r="D258" s="124">
        <v>3</v>
      </c>
      <c r="E258" s="153"/>
      <c r="F258" s="217"/>
      <c r="H258" s="214"/>
      <c r="I258" s="214"/>
      <c r="J258" s="214"/>
      <c r="K258" s="214"/>
      <c r="L258" s="214"/>
      <c r="M258" s="215"/>
    </row>
    <row r="259" spans="1:13" s="48" customFormat="1" ht="36" x14ac:dyDescent="0.2">
      <c r="A259" s="216" t="s">
        <v>510</v>
      </c>
      <c r="B259" s="30" t="s">
        <v>511</v>
      </c>
      <c r="C259" s="123" t="s">
        <v>183</v>
      </c>
      <c r="D259" s="124">
        <v>5</v>
      </c>
      <c r="E259" s="153"/>
      <c r="F259" s="217"/>
      <c r="H259" s="214"/>
      <c r="I259" s="214"/>
      <c r="J259" s="214"/>
      <c r="K259" s="214"/>
      <c r="L259" s="214"/>
      <c r="M259" s="215"/>
    </row>
    <row r="260" spans="1:13" s="48" customFormat="1" ht="36" x14ac:dyDescent="0.2">
      <c r="A260" s="216" t="s">
        <v>512</v>
      </c>
      <c r="B260" s="30" t="s">
        <v>513</v>
      </c>
      <c r="C260" s="123" t="s">
        <v>183</v>
      </c>
      <c r="D260" s="124">
        <v>4</v>
      </c>
      <c r="E260" s="153"/>
      <c r="F260" s="217"/>
      <c r="H260" s="214"/>
      <c r="I260" s="214"/>
      <c r="J260" s="214"/>
      <c r="K260" s="214"/>
      <c r="L260" s="214"/>
      <c r="M260" s="215"/>
    </row>
    <row r="261" spans="1:13" s="48" customFormat="1" ht="36" x14ac:dyDescent="0.2">
      <c r="A261" s="216" t="s">
        <v>514</v>
      </c>
      <c r="B261" s="30" t="s">
        <v>515</v>
      </c>
      <c r="C261" s="123" t="s">
        <v>183</v>
      </c>
      <c r="D261" s="124">
        <v>5</v>
      </c>
      <c r="E261" s="153"/>
      <c r="F261" s="217"/>
      <c r="H261" s="214"/>
      <c r="I261" s="214"/>
      <c r="J261" s="214"/>
      <c r="K261" s="214"/>
      <c r="L261" s="214"/>
      <c r="M261" s="215"/>
    </row>
    <row r="262" spans="1:13" s="48" customFormat="1" ht="36" x14ac:dyDescent="0.2">
      <c r="A262" s="216" t="s">
        <v>516</v>
      </c>
      <c r="B262" s="30" t="s">
        <v>517</v>
      </c>
      <c r="C262" s="123" t="s">
        <v>183</v>
      </c>
      <c r="D262" s="124">
        <v>4</v>
      </c>
      <c r="E262" s="153"/>
      <c r="F262" s="217"/>
      <c r="H262" s="214"/>
      <c r="I262" s="214"/>
      <c r="J262" s="214"/>
      <c r="K262" s="214"/>
      <c r="L262" s="214"/>
      <c r="M262" s="215"/>
    </row>
    <row r="263" spans="1:13" s="48" customFormat="1" ht="36" x14ac:dyDescent="0.2">
      <c r="A263" s="216" t="s">
        <v>518</v>
      </c>
      <c r="B263" s="30" t="s">
        <v>519</v>
      </c>
      <c r="C263" s="123" t="s">
        <v>183</v>
      </c>
      <c r="D263" s="124">
        <v>4</v>
      </c>
      <c r="E263" s="153"/>
      <c r="F263" s="217"/>
      <c r="H263" s="214"/>
      <c r="I263" s="214"/>
      <c r="J263" s="214"/>
      <c r="K263" s="214"/>
      <c r="L263" s="214"/>
      <c r="M263" s="215"/>
    </row>
    <row r="264" spans="1:13" s="48" customFormat="1" ht="36" x14ac:dyDescent="0.2">
      <c r="A264" s="216" t="s">
        <v>520</v>
      </c>
      <c r="B264" s="30" t="s">
        <v>521</v>
      </c>
      <c r="C264" s="123" t="s">
        <v>183</v>
      </c>
      <c r="D264" s="124">
        <v>3</v>
      </c>
      <c r="E264" s="153"/>
      <c r="F264" s="217"/>
      <c r="H264" s="214"/>
      <c r="I264" s="214"/>
      <c r="J264" s="214"/>
      <c r="K264" s="214"/>
      <c r="L264" s="214"/>
      <c r="M264" s="215"/>
    </row>
    <row r="265" spans="1:13" s="48" customFormat="1" ht="36" x14ac:dyDescent="0.2">
      <c r="A265" s="216" t="s">
        <v>522</v>
      </c>
      <c r="B265" s="30" t="s">
        <v>523</v>
      </c>
      <c r="C265" s="123" t="s">
        <v>183</v>
      </c>
      <c r="D265" s="124">
        <v>9</v>
      </c>
      <c r="E265" s="153"/>
      <c r="F265" s="217"/>
      <c r="H265" s="214"/>
      <c r="I265" s="214"/>
      <c r="J265" s="214"/>
      <c r="K265" s="214"/>
      <c r="L265" s="214"/>
      <c r="M265" s="215"/>
    </row>
    <row r="266" spans="1:13" s="48" customFormat="1" ht="36" x14ac:dyDescent="0.2">
      <c r="A266" s="216" t="s">
        <v>524</v>
      </c>
      <c r="B266" s="30" t="s">
        <v>525</v>
      </c>
      <c r="C266" s="123" t="s">
        <v>183</v>
      </c>
      <c r="D266" s="124">
        <v>1</v>
      </c>
      <c r="E266" s="100"/>
      <c r="F266" s="218"/>
      <c r="H266" s="214"/>
      <c r="I266" s="214"/>
      <c r="J266" s="214"/>
      <c r="K266" s="214"/>
      <c r="L266" s="214"/>
      <c r="M266" s="215"/>
    </row>
    <row r="267" spans="1:13" s="48" customFormat="1" ht="36" x14ac:dyDescent="0.2">
      <c r="A267" s="216" t="s">
        <v>526</v>
      </c>
      <c r="B267" s="30" t="s">
        <v>527</v>
      </c>
      <c r="C267" s="123" t="s">
        <v>183</v>
      </c>
      <c r="D267" s="124">
        <v>2</v>
      </c>
      <c r="E267" s="100"/>
      <c r="F267" s="218"/>
      <c r="H267" s="214"/>
      <c r="I267" s="214"/>
      <c r="J267" s="214"/>
      <c r="K267" s="214"/>
      <c r="L267" s="214"/>
      <c r="M267" s="215"/>
    </row>
    <row r="268" spans="1:13" s="48" customFormat="1" ht="36" x14ac:dyDescent="0.2">
      <c r="A268" s="216" t="s">
        <v>528</v>
      </c>
      <c r="B268" s="30" t="s">
        <v>529</v>
      </c>
      <c r="C268" s="123" t="s">
        <v>183</v>
      </c>
      <c r="D268" s="124">
        <v>2</v>
      </c>
      <c r="E268" s="100"/>
      <c r="F268" s="218"/>
      <c r="H268" s="214"/>
      <c r="I268" s="214"/>
      <c r="J268" s="214"/>
      <c r="K268" s="214"/>
      <c r="L268" s="214"/>
      <c r="M268" s="215"/>
    </row>
    <row r="269" spans="1:13" s="48" customFormat="1" ht="36" x14ac:dyDescent="0.2">
      <c r="A269" s="216" t="s">
        <v>530</v>
      </c>
      <c r="B269" s="30" t="s">
        <v>531</v>
      </c>
      <c r="C269" s="123" t="s">
        <v>183</v>
      </c>
      <c r="D269" s="124">
        <v>3</v>
      </c>
      <c r="E269" s="100"/>
      <c r="F269" s="218"/>
      <c r="H269" s="214"/>
      <c r="I269" s="214"/>
      <c r="J269" s="214"/>
      <c r="K269" s="214"/>
      <c r="L269" s="214"/>
      <c r="M269" s="215"/>
    </row>
    <row r="270" spans="1:13" s="48" customFormat="1" ht="36" x14ac:dyDescent="0.2">
      <c r="A270" s="216" t="s">
        <v>532</v>
      </c>
      <c r="B270" s="30" t="s">
        <v>533</v>
      </c>
      <c r="C270" s="123" t="s">
        <v>183</v>
      </c>
      <c r="D270" s="124">
        <v>3</v>
      </c>
      <c r="E270" s="100"/>
      <c r="F270" s="218"/>
      <c r="H270" s="214"/>
      <c r="I270" s="214"/>
      <c r="J270" s="214"/>
      <c r="K270" s="214"/>
      <c r="L270" s="214"/>
      <c r="M270" s="215"/>
    </row>
    <row r="271" spans="1:13" s="48" customFormat="1" ht="36" x14ac:dyDescent="0.2">
      <c r="A271" s="216" t="s">
        <v>534</v>
      </c>
      <c r="B271" s="30" t="s">
        <v>535</v>
      </c>
      <c r="C271" s="123" t="s">
        <v>183</v>
      </c>
      <c r="D271" s="124">
        <v>5</v>
      </c>
      <c r="E271" s="100"/>
      <c r="F271" s="218"/>
      <c r="H271" s="214"/>
      <c r="I271" s="214"/>
      <c r="J271" s="214"/>
      <c r="K271" s="214"/>
      <c r="L271" s="214"/>
      <c r="M271" s="215"/>
    </row>
    <row r="272" spans="1:13" s="48" customFormat="1" ht="36" x14ac:dyDescent="0.2">
      <c r="A272" s="216" t="s">
        <v>536</v>
      </c>
      <c r="B272" s="30" t="s">
        <v>537</v>
      </c>
      <c r="C272" s="123" t="s">
        <v>183</v>
      </c>
      <c r="D272" s="124">
        <v>1</v>
      </c>
      <c r="E272" s="100"/>
      <c r="F272" s="218"/>
      <c r="H272" s="214"/>
      <c r="I272" s="214"/>
      <c r="J272" s="214"/>
      <c r="K272" s="214"/>
      <c r="L272" s="214"/>
      <c r="M272" s="215"/>
    </row>
    <row r="273" spans="1:13" s="48" customFormat="1" ht="36" x14ac:dyDescent="0.2">
      <c r="A273" s="216" t="s">
        <v>538</v>
      </c>
      <c r="B273" s="30" t="s">
        <v>539</v>
      </c>
      <c r="C273" s="123" t="s">
        <v>183</v>
      </c>
      <c r="D273" s="124">
        <v>1</v>
      </c>
      <c r="E273" s="153"/>
      <c r="F273" s="217"/>
      <c r="H273" s="214"/>
      <c r="I273" s="214"/>
      <c r="J273" s="214"/>
      <c r="K273" s="214"/>
      <c r="L273" s="214"/>
      <c r="M273" s="215"/>
    </row>
    <row r="274" spans="1:13" s="48" customFormat="1" ht="36" x14ac:dyDescent="0.2">
      <c r="A274" s="216" t="s">
        <v>540</v>
      </c>
      <c r="B274" s="30" t="s">
        <v>541</v>
      </c>
      <c r="C274" s="123" t="s">
        <v>183</v>
      </c>
      <c r="D274" s="124">
        <v>2</v>
      </c>
      <c r="E274" s="153"/>
      <c r="F274" s="217"/>
      <c r="H274" s="214"/>
      <c r="I274" s="214"/>
      <c r="J274" s="214"/>
      <c r="K274" s="214"/>
      <c r="L274" s="214"/>
      <c r="M274" s="215"/>
    </row>
    <row r="275" spans="1:13" s="48" customFormat="1" ht="36" x14ac:dyDescent="0.2">
      <c r="A275" s="216" t="s">
        <v>542</v>
      </c>
      <c r="B275" s="30" t="s">
        <v>543</v>
      </c>
      <c r="C275" s="123" t="s">
        <v>183</v>
      </c>
      <c r="D275" s="124">
        <v>1</v>
      </c>
      <c r="E275" s="153"/>
      <c r="F275" s="217"/>
      <c r="H275" s="214"/>
      <c r="I275" s="214"/>
      <c r="J275" s="214"/>
      <c r="K275" s="214"/>
      <c r="L275" s="214"/>
      <c r="M275" s="215"/>
    </row>
    <row r="276" spans="1:13" s="48" customFormat="1" ht="12.75" x14ac:dyDescent="0.2">
      <c r="A276" s="216"/>
      <c r="B276" s="30"/>
      <c r="C276" s="123"/>
      <c r="D276" s="124"/>
      <c r="E276" s="153"/>
      <c r="F276" s="217"/>
      <c r="H276" s="214"/>
      <c r="I276" s="214"/>
      <c r="J276" s="214"/>
      <c r="K276" s="214"/>
      <c r="L276" s="214"/>
      <c r="M276" s="215"/>
    </row>
    <row r="277" spans="1:13" s="48" customFormat="1" x14ac:dyDescent="0.2">
      <c r="A277" s="219"/>
      <c r="B277" s="142" t="s">
        <v>544</v>
      </c>
      <c r="C277" s="220"/>
      <c r="D277" s="221"/>
      <c r="E277" s="222"/>
      <c r="F277" s="223"/>
      <c r="H277" s="214"/>
      <c r="I277" s="214"/>
      <c r="J277" s="214"/>
      <c r="K277" s="214"/>
      <c r="L277" s="214"/>
      <c r="M277" s="215"/>
    </row>
    <row r="278" spans="1:13" s="48" customFormat="1" ht="36" x14ac:dyDescent="0.2">
      <c r="A278" s="216" t="s">
        <v>497</v>
      </c>
      <c r="B278" s="28" t="s">
        <v>498</v>
      </c>
      <c r="C278" s="123" t="s">
        <v>178</v>
      </c>
      <c r="D278" s="124">
        <v>14</v>
      </c>
      <c r="E278" s="153"/>
      <c r="F278" s="217"/>
      <c r="H278" s="214"/>
      <c r="I278" s="214"/>
      <c r="J278" s="214"/>
      <c r="K278" s="214"/>
      <c r="L278" s="214"/>
      <c r="M278" s="215"/>
    </row>
    <row r="279" spans="1:13" s="48" customFormat="1" ht="36" x14ac:dyDescent="0.2">
      <c r="A279" s="216" t="s">
        <v>499</v>
      </c>
      <c r="B279" s="28" t="s">
        <v>388</v>
      </c>
      <c r="C279" s="123" t="s">
        <v>178</v>
      </c>
      <c r="D279" s="124">
        <v>23</v>
      </c>
      <c r="E279" s="153"/>
      <c r="F279" s="217"/>
      <c r="H279" s="214"/>
      <c r="I279" s="214"/>
      <c r="J279" s="214"/>
      <c r="K279" s="214"/>
      <c r="L279" s="214"/>
      <c r="M279" s="215"/>
    </row>
    <row r="280" spans="1:13" s="48" customFormat="1" ht="36" x14ac:dyDescent="0.2">
      <c r="A280" s="216" t="s">
        <v>500</v>
      </c>
      <c r="B280" s="30" t="s">
        <v>501</v>
      </c>
      <c r="C280" s="123" t="s">
        <v>178</v>
      </c>
      <c r="D280" s="124">
        <v>19</v>
      </c>
      <c r="E280" s="153"/>
      <c r="F280" s="217"/>
      <c r="H280" s="214"/>
      <c r="I280" s="214"/>
      <c r="J280" s="214"/>
      <c r="K280" s="214"/>
      <c r="L280" s="214"/>
      <c r="M280" s="215"/>
    </row>
    <row r="281" spans="1:13" s="48" customFormat="1" ht="36" x14ac:dyDescent="0.2">
      <c r="A281" s="216" t="s">
        <v>502</v>
      </c>
      <c r="B281" s="30" t="s">
        <v>503</v>
      </c>
      <c r="C281" s="123" t="s">
        <v>178</v>
      </c>
      <c r="D281" s="124">
        <v>26</v>
      </c>
      <c r="E281" s="153"/>
      <c r="F281" s="217"/>
      <c r="H281" s="214"/>
      <c r="I281" s="214"/>
      <c r="J281" s="214"/>
      <c r="K281" s="214"/>
      <c r="L281" s="214"/>
      <c r="M281" s="215"/>
    </row>
    <row r="282" spans="1:13" s="48" customFormat="1" ht="36" x14ac:dyDescent="0.2">
      <c r="A282" s="216" t="s">
        <v>504</v>
      </c>
      <c r="B282" s="30" t="s">
        <v>507</v>
      </c>
      <c r="C282" s="123" t="s">
        <v>183</v>
      </c>
      <c r="D282" s="124">
        <v>2</v>
      </c>
      <c r="E282" s="153"/>
      <c r="F282" s="217"/>
      <c r="H282" s="214"/>
      <c r="I282" s="214"/>
      <c r="J282" s="214"/>
      <c r="K282" s="214"/>
      <c r="L282" s="214"/>
      <c r="M282" s="215"/>
    </row>
    <row r="283" spans="1:13" s="48" customFormat="1" ht="36" x14ac:dyDescent="0.2">
      <c r="A283" s="216" t="s">
        <v>506</v>
      </c>
      <c r="B283" s="30" t="s">
        <v>509</v>
      </c>
      <c r="C283" s="123" t="s">
        <v>183</v>
      </c>
      <c r="D283" s="124">
        <v>6</v>
      </c>
      <c r="E283" s="153"/>
      <c r="F283" s="217"/>
      <c r="H283" s="214"/>
      <c r="I283" s="214"/>
      <c r="J283" s="214"/>
      <c r="K283" s="214"/>
      <c r="L283" s="214"/>
      <c r="M283" s="215"/>
    </row>
    <row r="284" spans="1:13" s="48" customFormat="1" ht="36" x14ac:dyDescent="0.2">
      <c r="A284" s="216" t="s">
        <v>508</v>
      </c>
      <c r="B284" s="30" t="s">
        <v>513</v>
      </c>
      <c r="C284" s="123" t="s">
        <v>183</v>
      </c>
      <c r="D284" s="124">
        <v>3</v>
      </c>
      <c r="E284" s="153"/>
      <c r="F284" s="217"/>
      <c r="H284" s="214"/>
      <c r="I284" s="214"/>
      <c r="J284" s="214"/>
      <c r="K284" s="214"/>
      <c r="L284" s="214"/>
      <c r="M284" s="215"/>
    </row>
    <row r="285" spans="1:13" s="48" customFormat="1" ht="36" x14ac:dyDescent="0.2">
      <c r="A285" s="216" t="s">
        <v>510</v>
      </c>
      <c r="B285" s="30" t="s">
        <v>517</v>
      </c>
      <c r="C285" s="123" t="s">
        <v>183</v>
      </c>
      <c r="D285" s="124">
        <v>2</v>
      </c>
      <c r="E285" s="153"/>
      <c r="F285" s="217"/>
      <c r="H285" s="214"/>
      <c r="I285" s="214"/>
      <c r="J285" s="214"/>
      <c r="K285" s="214"/>
      <c r="L285" s="214"/>
      <c r="M285" s="215"/>
    </row>
    <row r="286" spans="1:13" s="48" customFormat="1" ht="36" x14ac:dyDescent="0.2">
      <c r="A286" s="216" t="s">
        <v>512</v>
      </c>
      <c r="B286" s="30" t="s">
        <v>519</v>
      </c>
      <c r="C286" s="123" t="s">
        <v>183</v>
      </c>
      <c r="D286" s="124">
        <v>2</v>
      </c>
      <c r="E286" s="153"/>
      <c r="F286" s="217"/>
      <c r="H286" s="214"/>
      <c r="I286" s="214"/>
      <c r="J286" s="214"/>
      <c r="K286" s="214"/>
      <c r="L286" s="214"/>
      <c r="M286" s="215"/>
    </row>
    <row r="287" spans="1:13" s="48" customFormat="1" ht="36" x14ac:dyDescent="0.2">
      <c r="A287" s="216" t="s">
        <v>514</v>
      </c>
      <c r="B287" s="30" t="s">
        <v>523</v>
      </c>
      <c r="C287" s="123" t="s">
        <v>183</v>
      </c>
      <c r="D287" s="124">
        <v>1</v>
      </c>
      <c r="E287" s="153"/>
      <c r="F287" s="217"/>
      <c r="H287" s="214"/>
      <c r="I287" s="214"/>
      <c r="J287" s="214"/>
      <c r="K287" s="214"/>
      <c r="L287" s="214"/>
      <c r="M287" s="215"/>
    </row>
    <row r="288" spans="1:13" s="48" customFormat="1" ht="36" x14ac:dyDescent="0.2">
      <c r="A288" s="216" t="s">
        <v>516</v>
      </c>
      <c r="B288" s="30" t="s">
        <v>527</v>
      </c>
      <c r="C288" s="123" t="s">
        <v>183</v>
      </c>
      <c r="D288" s="124">
        <v>2</v>
      </c>
      <c r="E288" s="153"/>
      <c r="F288" s="217"/>
      <c r="H288" s="214"/>
      <c r="I288" s="214"/>
      <c r="J288" s="214"/>
      <c r="K288" s="214"/>
      <c r="L288" s="214"/>
      <c r="M288" s="215"/>
    </row>
    <row r="289" spans="1:13" s="48" customFormat="1" ht="36" x14ac:dyDescent="0.2">
      <c r="A289" s="216" t="s">
        <v>518</v>
      </c>
      <c r="B289" s="30" t="s">
        <v>545</v>
      </c>
      <c r="C289" s="123" t="s">
        <v>183</v>
      </c>
      <c r="D289" s="124">
        <v>1</v>
      </c>
      <c r="E289" s="153"/>
      <c r="F289" s="217"/>
      <c r="H289" s="214"/>
      <c r="I289" s="214"/>
      <c r="J289" s="214"/>
      <c r="K289" s="214"/>
      <c r="L289" s="214"/>
      <c r="M289" s="215"/>
    </row>
    <row r="290" spans="1:13" s="48" customFormat="1" ht="36" x14ac:dyDescent="0.2">
      <c r="A290" s="216" t="s">
        <v>520</v>
      </c>
      <c r="B290" s="30" t="s">
        <v>546</v>
      </c>
      <c r="C290" s="123" t="s">
        <v>183</v>
      </c>
      <c r="D290" s="124">
        <v>1</v>
      </c>
      <c r="E290" s="153"/>
      <c r="F290" s="217"/>
      <c r="H290" s="214"/>
      <c r="I290" s="214"/>
      <c r="J290" s="214"/>
      <c r="K290" s="214"/>
      <c r="L290" s="214"/>
      <c r="M290" s="215"/>
    </row>
    <row r="291" spans="1:13" s="48" customFormat="1" ht="36" x14ac:dyDescent="0.2">
      <c r="A291" s="216" t="s">
        <v>522</v>
      </c>
      <c r="B291" s="30" t="s">
        <v>529</v>
      </c>
      <c r="C291" s="123" t="s">
        <v>183</v>
      </c>
      <c r="D291" s="124">
        <v>1</v>
      </c>
      <c r="E291" s="153"/>
      <c r="F291" s="217"/>
      <c r="H291" s="214"/>
      <c r="I291" s="214"/>
      <c r="J291" s="214"/>
      <c r="K291" s="214"/>
      <c r="L291" s="214"/>
      <c r="M291" s="215"/>
    </row>
    <row r="292" spans="1:13" s="48" customFormat="1" ht="36" x14ac:dyDescent="0.2">
      <c r="A292" s="216" t="s">
        <v>524</v>
      </c>
      <c r="B292" s="30" t="s">
        <v>535</v>
      </c>
      <c r="C292" s="123" t="s">
        <v>183</v>
      </c>
      <c r="D292" s="124">
        <v>2</v>
      </c>
      <c r="E292" s="153"/>
      <c r="F292" s="217"/>
      <c r="H292" s="214"/>
      <c r="I292" s="214"/>
      <c r="J292" s="214"/>
      <c r="K292" s="214"/>
      <c r="L292" s="214"/>
      <c r="M292" s="215"/>
    </row>
    <row r="293" spans="1:13" s="48" customFormat="1" ht="36" x14ac:dyDescent="0.2">
      <c r="A293" s="216" t="s">
        <v>526</v>
      </c>
      <c r="B293" s="30" t="s">
        <v>547</v>
      </c>
      <c r="C293" s="123" t="s">
        <v>183</v>
      </c>
      <c r="D293" s="124">
        <v>2</v>
      </c>
      <c r="E293" s="153"/>
      <c r="F293" s="217"/>
      <c r="H293" s="214"/>
      <c r="I293" s="214"/>
      <c r="J293" s="214"/>
      <c r="K293" s="214"/>
      <c r="L293" s="214"/>
      <c r="M293" s="215"/>
    </row>
    <row r="294" spans="1:13" s="48" customFormat="1" ht="36" x14ac:dyDescent="0.2">
      <c r="A294" s="216" t="s">
        <v>528</v>
      </c>
      <c r="B294" s="30" t="s">
        <v>548</v>
      </c>
      <c r="C294" s="123" t="s">
        <v>183</v>
      </c>
      <c r="D294" s="124">
        <v>1</v>
      </c>
      <c r="E294" s="153"/>
      <c r="F294" s="217"/>
      <c r="H294" s="214"/>
      <c r="I294" s="214"/>
      <c r="J294" s="214"/>
      <c r="K294" s="214"/>
      <c r="L294" s="214"/>
      <c r="M294" s="215"/>
    </row>
    <row r="295" spans="1:13" s="48" customFormat="1" ht="36" x14ac:dyDescent="0.2">
      <c r="A295" s="216" t="s">
        <v>530</v>
      </c>
      <c r="B295" s="30" t="s">
        <v>541</v>
      </c>
      <c r="C295" s="123" t="s">
        <v>183</v>
      </c>
      <c r="D295" s="124">
        <v>2</v>
      </c>
      <c r="E295" s="153"/>
      <c r="F295" s="217"/>
      <c r="H295" s="214"/>
      <c r="I295" s="214"/>
      <c r="J295" s="214"/>
      <c r="K295" s="214"/>
      <c r="L295" s="214"/>
      <c r="M295" s="215"/>
    </row>
    <row r="296" spans="1:13" s="48" customFormat="1" ht="12.75" x14ac:dyDescent="0.2">
      <c r="A296" s="216"/>
      <c r="B296" s="30"/>
      <c r="C296" s="123"/>
      <c r="D296" s="124"/>
      <c r="E296" s="153"/>
      <c r="F296" s="217"/>
      <c r="H296" s="214"/>
      <c r="I296" s="214"/>
      <c r="J296" s="214"/>
      <c r="K296" s="214"/>
      <c r="L296" s="214"/>
      <c r="M296" s="215"/>
    </row>
    <row r="297" spans="1:13" ht="30" x14ac:dyDescent="0.2">
      <c r="A297" s="141"/>
      <c r="B297" s="23" t="s">
        <v>382</v>
      </c>
      <c r="C297" s="99"/>
      <c r="D297" s="152"/>
      <c r="E297" s="153"/>
      <c r="F297" s="118"/>
      <c r="H297" s="105"/>
      <c r="I297" s="105"/>
      <c r="J297" s="105"/>
      <c r="K297" s="105"/>
      <c r="L297" s="105"/>
      <c r="M297" s="105"/>
    </row>
    <row r="298" spans="1:13" s="48" customFormat="1" ht="72" x14ac:dyDescent="0.2">
      <c r="A298" s="216" t="s">
        <v>383</v>
      </c>
      <c r="B298" s="30" t="s">
        <v>549</v>
      </c>
      <c r="C298" s="123" t="s">
        <v>183</v>
      </c>
      <c r="D298" s="124">
        <v>1</v>
      </c>
      <c r="E298" s="153"/>
      <c r="F298" s="217"/>
      <c r="H298" s="214"/>
      <c r="I298" s="214"/>
      <c r="J298" s="214"/>
      <c r="K298" s="214"/>
      <c r="L298" s="214"/>
      <c r="M298" s="215"/>
    </row>
    <row r="299" spans="1:13" s="48" customFormat="1" ht="108" x14ac:dyDescent="0.2">
      <c r="A299" s="216" t="s">
        <v>385</v>
      </c>
      <c r="B299" s="30" t="s">
        <v>550</v>
      </c>
      <c r="C299" s="123" t="s">
        <v>183</v>
      </c>
      <c r="D299" s="124">
        <v>2</v>
      </c>
      <c r="E299" s="153"/>
      <c r="F299" s="217"/>
      <c r="H299" s="214"/>
      <c r="I299" s="214"/>
      <c r="J299" s="214"/>
      <c r="K299" s="214"/>
      <c r="L299" s="214"/>
      <c r="M299" s="215"/>
    </row>
    <row r="300" spans="1:13" s="48" customFormat="1" ht="36" x14ac:dyDescent="0.2">
      <c r="A300" s="216" t="s">
        <v>387</v>
      </c>
      <c r="B300" s="30" t="s">
        <v>388</v>
      </c>
      <c r="C300" s="123" t="s">
        <v>178</v>
      </c>
      <c r="D300" s="124">
        <v>2</v>
      </c>
      <c r="E300" s="153"/>
      <c r="F300" s="217"/>
      <c r="H300" s="214"/>
      <c r="I300" s="214"/>
      <c r="J300" s="214"/>
      <c r="K300" s="214"/>
      <c r="L300" s="214"/>
      <c r="M300" s="215"/>
    </row>
    <row r="301" spans="1:13" s="48" customFormat="1" ht="36" x14ac:dyDescent="0.2">
      <c r="A301" s="216" t="s">
        <v>389</v>
      </c>
      <c r="B301" s="30" t="s">
        <v>390</v>
      </c>
      <c r="C301" s="123" t="s">
        <v>178</v>
      </c>
      <c r="D301" s="124">
        <v>2.0499999999999998</v>
      </c>
      <c r="E301" s="153"/>
      <c r="F301" s="217"/>
      <c r="H301" s="214"/>
      <c r="I301" s="214"/>
      <c r="J301" s="214"/>
      <c r="K301" s="214"/>
      <c r="L301" s="214"/>
      <c r="M301" s="215"/>
    </row>
    <row r="302" spans="1:13" s="48" customFormat="1" ht="36" x14ac:dyDescent="0.2">
      <c r="A302" s="216" t="s">
        <v>391</v>
      </c>
      <c r="B302" s="30" t="s">
        <v>392</v>
      </c>
      <c r="C302" s="123" t="s">
        <v>178</v>
      </c>
      <c r="D302" s="124">
        <v>8</v>
      </c>
      <c r="E302" s="153"/>
      <c r="F302" s="217"/>
      <c r="H302" s="214"/>
      <c r="I302" s="214"/>
      <c r="J302" s="214"/>
      <c r="K302" s="214"/>
      <c r="L302" s="214"/>
      <c r="M302" s="215"/>
    </row>
    <row r="303" spans="1:13" s="48" customFormat="1" ht="65.25" customHeight="1" x14ac:dyDescent="0.2">
      <c r="A303" s="216" t="s">
        <v>393</v>
      </c>
      <c r="B303" s="30" t="s">
        <v>394</v>
      </c>
      <c r="C303" s="123" t="s">
        <v>178</v>
      </c>
      <c r="D303" s="124">
        <v>3.15</v>
      </c>
      <c r="E303" s="153"/>
      <c r="F303" s="217"/>
      <c r="H303" s="214"/>
      <c r="I303" s="214"/>
      <c r="J303" s="214"/>
      <c r="K303" s="214"/>
      <c r="L303" s="214"/>
      <c r="M303" s="215"/>
    </row>
    <row r="304" spans="1:13" s="48" customFormat="1" ht="48" x14ac:dyDescent="0.2">
      <c r="A304" s="216" t="s">
        <v>395</v>
      </c>
      <c r="B304" s="30" t="s">
        <v>396</v>
      </c>
      <c r="C304" s="123" t="s">
        <v>183</v>
      </c>
      <c r="D304" s="124">
        <v>2</v>
      </c>
      <c r="E304" s="153"/>
      <c r="F304" s="217"/>
      <c r="H304" s="214"/>
      <c r="I304" s="214"/>
      <c r="J304" s="214"/>
      <c r="K304" s="214"/>
      <c r="L304" s="214"/>
      <c r="M304" s="215"/>
    </row>
    <row r="305" spans="1:13" s="48" customFormat="1" ht="48" x14ac:dyDescent="0.2">
      <c r="A305" s="216" t="s">
        <v>397</v>
      </c>
      <c r="B305" s="30" t="s">
        <v>398</v>
      </c>
      <c r="C305" s="123" t="s">
        <v>183</v>
      </c>
      <c r="D305" s="124">
        <v>6</v>
      </c>
      <c r="E305" s="153"/>
      <c r="F305" s="217"/>
      <c r="H305" s="214"/>
      <c r="I305" s="214"/>
      <c r="J305" s="214"/>
      <c r="K305" s="214"/>
      <c r="L305" s="214"/>
      <c r="M305" s="215"/>
    </row>
    <row r="306" spans="1:13" s="48" customFormat="1" ht="48" x14ac:dyDescent="0.2">
      <c r="A306" s="216" t="s">
        <v>399</v>
      </c>
      <c r="B306" s="30" t="s">
        <v>400</v>
      </c>
      <c r="C306" s="123" t="s">
        <v>183</v>
      </c>
      <c r="D306" s="124">
        <v>2</v>
      </c>
      <c r="E306" s="153"/>
      <c r="F306" s="217"/>
      <c r="H306" s="214"/>
      <c r="I306" s="214"/>
      <c r="J306" s="214"/>
      <c r="K306" s="214"/>
      <c r="L306" s="214"/>
      <c r="M306" s="215"/>
    </row>
    <row r="307" spans="1:13" s="48" customFormat="1" ht="36" x14ac:dyDescent="0.2">
      <c r="A307" s="216" t="s">
        <v>401</v>
      </c>
      <c r="B307" s="30" t="s">
        <v>402</v>
      </c>
      <c r="C307" s="123" t="s">
        <v>183</v>
      </c>
      <c r="D307" s="124">
        <v>2</v>
      </c>
      <c r="E307" s="153"/>
      <c r="F307" s="217"/>
      <c r="H307" s="214"/>
      <c r="I307" s="214"/>
      <c r="J307" s="214"/>
      <c r="K307" s="214"/>
      <c r="L307" s="214"/>
      <c r="M307" s="215"/>
    </row>
    <row r="308" spans="1:13" s="48" customFormat="1" ht="48" x14ac:dyDescent="0.2">
      <c r="A308" s="216" t="s">
        <v>403</v>
      </c>
      <c r="B308" s="30" t="s">
        <v>404</v>
      </c>
      <c r="C308" s="123" t="s">
        <v>183</v>
      </c>
      <c r="D308" s="124">
        <v>1</v>
      </c>
      <c r="E308" s="153"/>
      <c r="F308" s="217"/>
      <c r="H308" s="214"/>
      <c r="I308" s="214"/>
      <c r="J308" s="214"/>
      <c r="K308" s="214"/>
      <c r="L308" s="214"/>
      <c r="M308" s="215"/>
    </row>
    <row r="309" spans="1:13" s="48" customFormat="1" ht="48" x14ac:dyDescent="0.2">
      <c r="A309" s="216" t="s">
        <v>405</v>
      </c>
      <c r="B309" s="30" t="s">
        <v>406</v>
      </c>
      <c r="C309" s="123" t="s">
        <v>183</v>
      </c>
      <c r="D309" s="124">
        <v>2</v>
      </c>
      <c r="E309" s="153"/>
      <c r="F309" s="217"/>
      <c r="H309" s="214"/>
      <c r="I309" s="214"/>
      <c r="J309" s="214"/>
      <c r="K309" s="214"/>
      <c r="L309" s="214"/>
      <c r="M309" s="215"/>
    </row>
    <row r="310" spans="1:13" s="48" customFormat="1" ht="36" x14ac:dyDescent="0.2">
      <c r="A310" s="216" t="s">
        <v>407</v>
      </c>
      <c r="B310" s="30" t="s">
        <v>408</v>
      </c>
      <c r="C310" s="123" t="s">
        <v>183</v>
      </c>
      <c r="D310" s="124">
        <v>1</v>
      </c>
      <c r="E310" s="153"/>
      <c r="F310" s="217"/>
      <c r="H310" s="214"/>
      <c r="I310" s="214"/>
      <c r="J310" s="214"/>
      <c r="K310" s="214"/>
      <c r="L310" s="214"/>
      <c r="M310" s="215"/>
    </row>
    <row r="311" spans="1:13" s="48" customFormat="1" ht="36" x14ac:dyDescent="0.2">
      <c r="A311" s="216" t="s">
        <v>409</v>
      </c>
      <c r="B311" s="30" t="s">
        <v>410</v>
      </c>
      <c r="C311" s="123" t="s">
        <v>183</v>
      </c>
      <c r="D311" s="124">
        <v>2</v>
      </c>
      <c r="E311" s="153"/>
      <c r="F311" s="217"/>
      <c r="H311" s="214"/>
      <c r="I311" s="214"/>
      <c r="J311" s="214"/>
      <c r="K311" s="214"/>
      <c r="L311" s="214"/>
      <c r="M311" s="215"/>
    </row>
    <row r="312" spans="1:13" s="48" customFormat="1" ht="36" x14ac:dyDescent="0.2">
      <c r="A312" s="216" t="s">
        <v>411</v>
      </c>
      <c r="B312" s="30" t="s">
        <v>412</v>
      </c>
      <c r="C312" s="123" t="s">
        <v>183</v>
      </c>
      <c r="D312" s="124">
        <v>1</v>
      </c>
      <c r="E312" s="153"/>
      <c r="F312" s="217"/>
      <c r="H312" s="214"/>
      <c r="I312" s="214"/>
      <c r="J312" s="214"/>
      <c r="K312" s="214"/>
      <c r="L312" s="214"/>
      <c r="M312" s="215"/>
    </row>
    <row r="313" spans="1:13" s="48" customFormat="1" ht="36" x14ac:dyDescent="0.2">
      <c r="A313" s="216" t="s">
        <v>413</v>
      </c>
      <c r="B313" s="30" t="s">
        <v>414</v>
      </c>
      <c r="C313" s="123" t="s">
        <v>183</v>
      </c>
      <c r="D313" s="124">
        <v>2</v>
      </c>
      <c r="E313" s="153"/>
      <c r="F313" s="217"/>
      <c r="H313" s="214"/>
      <c r="I313" s="214"/>
      <c r="J313" s="214"/>
      <c r="K313" s="214"/>
      <c r="L313" s="214"/>
      <c r="M313" s="215"/>
    </row>
    <row r="314" spans="1:13" s="48" customFormat="1" ht="36" x14ac:dyDescent="0.2">
      <c r="A314" s="216" t="s">
        <v>415</v>
      </c>
      <c r="B314" s="30" t="s">
        <v>416</v>
      </c>
      <c r="C314" s="123" t="s">
        <v>183</v>
      </c>
      <c r="D314" s="124">
        <v>1</v>
      </c>
      <c r="E314" s="153"/>
      <c r="F314" s="217"/>
      <c r="H314" s="214"/>
      <c r="I314" s="214"/>
      <c r="J314" s="214"/>
      <c r="K314" s="214"/>
      <c r="L314" s="214"/>
      <c r="M314" s="215"/>
    </row>
    <row r="315" spans="1:13" s="48" customFormat="1" ht="36" x14ac:dyDescent="0.2">
      <c r="A315" s="216" t="s">
        <v>417</v>
      </c>
      <c r="B315" s="30" t="s">
        <v>418</v>
      </c>
      <c r="C315" s="123" t="s">
        <v>183</v>
      </c>
      <c r="D315" s="124">
        <v>1</v>
      </c>
      <c r="E315" s="153"/>
      <c r="F315" s="217"/>
      <c r="H315" s="214"/>
      <c r="I315" s="214"/>
      <c r="J315" s="214"/>
      <c r="K315" s="214"/>
      <c r="L315" s="214"/>
      <c r="M315" s="215"/>
    </row>
    <row r="316" spans="1:13" s="48" customFormat="1" ht="48" x14ac:dyDescent="0.2">
      <c r="A316" s="216" t="s">
        <v>419</v>
      </c>
      <c r="B316" s="30" t="s">
        <v>420</v>
      </c>
      <c r="C316" s="123" t="s">
        <v>183</v>
      </c>
      <c r="D316" s="124">
        <v>2</v>
      </c>
      <c r="E316" s="153"/>
      <c r="F316" s="217"/>
      <c r="H316" s="214"/>
      <c r="I316" s="214"/>
      <c r="J316" s="214"/>
      <c r="K316" s="214"/>
      <c r="L316" s="214"/>
      <c r="M316" s="215"/>
    </row>
    <row r="317" spans="1:13" s="48" customFormat="1" ht="36" x14ac:dyDescent="0.2">
      <c r="A317" s="216" t="s">
        <v>421</v>
      </c>
      <c r="B317" s="30" t="s">
        <v>422</v>
      </c>
      <c r="C317" s="123" t="s">
        <v>183</v>
      </c>
      <c r="D317" s="124">
        <v>2</v>
      </c>
      <c r="E317" s="153"/>
      <c r="F317" s="217"/>
      <c r="H317" s="214"/>
      <c r="I317" s="214"/>
      <c r="J317" s="214"/>
      <c r="K317" s="214"/>
      <c r="L317" s="214"/>
      <c r="M317" s="215"/>
    </row>
    <row r="318" spans="1:13" s="48" customFormat="1" ht="36" x14ac:dyDescent="0.2">
      <c r="A318" s="216" t="s">
        <v>423</v>
      </c>
      <c r="B318" s="30" t="s">
        <v>424</v>
      </c>
      <c r="C318" s="123" t="s">
        <v>183</v>
      </c>
      <c r="D318" s="124">
        <v>2</v>
      </c>
      <c r="E318" s="153"/>
      <c r="F318" s="217"/>
      <c r="H318" s="214"/>
      <c r="I318" s="214"/>
      <c r="J318" s="214"/>
      <c r="K318" s="214"/>
      <c r="L318" s="214"/>
      <c r="M318" s="215"/>
    </row>
    <row r="319" spans="1:13" s="48" customFormat="1" ht="48" x14ac:dyDescent="0.2">
      <c r="A319" s="216" t="s">
        <v>425</v>
      </c>
      <c r="B319" s="30" t="s">
        <v>375</v>
      </c>
      <c r="C319" s="123" t="s">
        <v>183</v>
      </c>
      <c r="D319" s="124">
        <v>1</v>
      </c>
      <c r="E319" s="153"/>
      <c r="F319" s="217"/>
      <c r="H319" s="214"/>
      <c r="I319" s="214"/>
      <c r="J319" s="214"/>
      <c r="K319" s="214"/>
      <c r="L319" s="214"/>
      <c r="M319" s="215"/>
    </row>
    <row r="320" spans="1:13" s="48" customFormat="1" ht="36" x14ac:dyDescent="0.2">
      <c r="A320" s="216" t="s">
        <v>426</v>
      </c>
      <c r="B320" s="30" t="s">
        <v>427</v>
      </c>
      <c r="C320" s="123" t="s">
        <v>183</v>
      </c>
      <c r="D320" s="124">
        <v>1</v>
      </c>
      <c r="E320" s="153"/>
      <c r="F320" s="217"/>
      <c r="H320" s="214"/>
      <c r="I320" s="214"/>
      <c r="J320" s="214"/>
      <c r="K320" s="214"/>
      <c r="L320" s="214"/>
      <c r="M320" s="215"/>
    </row>
    <row r="321" spans="1:13" s="48" customFormat="1" ht="36" x14ac:dyDescent="0.2">
      <c r="A321" s="216" t="s">
        <v>428</v>
      </c>
      <c r="B321" s="30" t="s">
        <v>429</v>
      </c>
      <c r="C321" s="123" t="s">
        <v>183</v>
      </c>
      <c r="D321" s="124">
        <v>1</v>
      </c>
      <c r="E321" s="153"/>
      <c r="F321" s="217"/>
      <c r="H321" s="214"/>
      <c r="I321" s="214"/>
      <c r="J321" s="214"/>
      <c r="K321" s="214"/>
      <c r="L321" s="214"/>
      <c r="M321" s="215"/>
    </row>
    <row r="322" spans="1:13" s="48" customFormat="1" ht="12.75" x14ac:dyDescent="0.2">
      <c r="A322" s="216"/>
      <c r="B322" s="30"/>
      <c r="C322" s="123"/>
      <c r="D322" s="124"/>
      <c r="E322" s="153"/>
      <c r="F322" s="217"/>
      <c r="H322" s="214"/>
      <c r="I322" s="214"/>
      <c r="J322" s="214"/>
      <c r="K322" s="214"/>
      <c r="L322" s="214"/>
      <c r="M322" s="215"/>
    </row>
    <row r="323" spans="1:13" s="48" customFormat="1" ht="30" x14ac:dyDescent="0.2">
      <c r="A323" s="116"/>
      <c r="B323" s="224" t="s">
        <v>551</v>
      </c>
      <c r="C323" s="43"/>
      <c r="D323" s="44"/>
      <c r="E323" s="117"/>
      <c r="F323" s="118"/>
      <c r="H323" s="225"/>
      <c r="I323" s="225"/>
      <c r="J323" s="226"/>
      <c r="K323" s="226"/>
      <c r="L323" s="226"/>
      <c r="M323" s="227"/>
    </row>
    <row r="324" spans="1:13" s="48" customFormat="1" ht="60" x14ac:dyDescent="0.2">
      <c r="A324" s="228" t="s">
        <v>552</v>
      </c>
      <c r="B324" s="30" t="s">
        <v>553</v>
      </c>
      <c r="C324" s="229" t="s">
        <v>289</v>
      </c>
      <c r="D324" s="230">
        <v>20.5</v>
      </c>
      <c r="E324" s="115"/>
      <c r="F324" s="115"/>
      <c r="H324" s="225"/>
      <c r="I324" s="225"/>
      <c r="J324" s="226"/>
      <c r="K324" s="226"/>
      <c r="L324" s="226"/>
      <c r="M324" s="227"/>
    </row>
    <row r="325" spans="1:13" ht="63.75" x14ac:dyDescent="0.2">
      <c r="A325" s="228" t="s">
        <v>554</v>
      </c>
      <c r="B325" s="231" t="s">
        <v>555</v>
      </c>
      <c r="C325" s="31" t="s">
        <v>289</v>
      </c>
      <c r="D325" s="27">
        <v>2.5</v>
      </c>
      <c r="E325" s="145"/>
      <c r="F325" s="145"/>
      <c r="H325" s="104"/>
      <c r="I325" s="104"/>
      <c r="J325" s="232"/>
      <c r="K325" s="233"/>
      <c r="L325" s="232"/>
      <c r="M325" s="234"/>
    </row>
    <row r="326" spans="1:13" ht="63.75" x14ac:dyDescent="0.2">
      <c r="A326" s="228" t="s">
        <v>556</v>
      </c>
      <c r="B326" s="231" t="s">
        <v>557</v>
      </c>
      <c r="C326" s="31" t="s">
        <v>289</v>
      </c>
      <c r="D326" s="27">
        <v>92</v>
      </c>
      <c r="E326" s="145"/>
      <c r="F326" s="145"/>
      <c r="H326" s="104"/>
      <c r="I326" s="104"/>
      <c r="J326" s="232"/>
      <c r="K326" s="233"/>
      <c r="L326" s="232"/>
      <c r="M326" s="234"/>
    </row>
    <row r="327" spans="1:13" s="48" customFormat="1" ht="60" x14ac:dyDescent="0.2">
      <c r="A327" s="228" t="s">
        <v>558</v>
      </c>
      <c r="B327" s="30" t="s">
        <v>559</v>
      </c>
      <c r="C327" s="229" t="s">
        <v>178</v>
      </c>
      <c r="D327" s="230">
        <v>55</v>
      </c>
      <c r="E327" s="115"/>
      <c r="F327" s="115"/>
      <c r="H327" s="225"/>
      <c r="I327" s="225"/>
      <c r="J327" s="235"/>
      <c r="K327" s="235"/>
      <c r="L327" s="235"/>
      <c r="M327" s="227"/>
    </row>
    <row r="328" spans="1:13" s="48" customFormat="1" ht="60" x14ac:dyDescent="0.2">
      <c r="A328" s="228" t="s">
        <v>560</v>
      </c>
      <c r="B328" s="30" t="s">
        <v>561</v>
      </c>
      <c r="C328" s="229" t="s">
        <v>178</v>
      </c>
      <c r="D328" s="230">
        <v>96</v>
      </c>
      <c r="E328" s="115"/>
      <c r="F328" s="115"/>
      <c r="H328" s="225"/>
      <c r="I328" s="225"/>
      <c r="J328" s="235"/>
      <c r="K328" s="235"/>
      <c r="L328" s="235"/>
      <c r="M328" s="227"/>
    </row>
    <row r="329" spans="1:13" s="48" customFormat="1" ht="36" x14ac:dyDescent="0.2">
      <c r="A329" s="228" t="s">
        <v>562</v>
      </c>
      <c r="B329" s="30" t="s">
        <v>563</v>
      </c>
      <c r="C329" s="229" t="s">
        <v>183</v>
      </c>
      <c r="D329" s="230">
        <v>8</v>
      </c>
      <c r="E329" s="115"/>
      <c r="F329" s="115"/>
      <c r="H329" s="225"/>
      <c r="I329" s="225"/>
      <c r="J329" s="235"/>
      <c r="K329" s="235"/>
      <c r="L329" s="235"/>
      <c r="M329" s="227"/>
    </row>
    <row r="330" spans="1:13" s="48" customFormat="1" ht="36" x14ac:dyDescent="0.2">
      <c r="A330" s="228" t="s">
        <v>564</v>
      </c>
      <c r="B330" s="30" t="s">
        <v>565</v>
      </c>
      <c r="C330" s="229" t="s">
        <v>183</v>
      </c>
      <c r="D330" s="230">
        <v>22</v>
      </c>
      <c r="E330" s="115"/>
      <c r="F330" s="115"/>
      <c r="H330" s="225"/>
      <c r="I330" s="225"/>
      <c r="J330" s="235"/>
      <c r="K330" s="235"/>
      <c r="L330" s="235"/>
      <c r="M330" s="227"/>
    </row>
    <row r="331" spans="1:13" s="48" customFormat="1" ht="36" x14ac:dyDescent="0.2">
      <c r="A331" s="228" t="s">
        <v>566</v>
      </c>
      <c r="B331" s="30" t="s">
        <v>567</v>
      </c>
      <c r="C331" s="229" t="s">
        <v>183</v>
      </c>
      <c r="D331" s="230">
        <v>12</v>
      </c>
      <c r="E331" s="137"/>
      <c r="F331" s="115"/>
      <c r="H331" s="225"/>
      <c r="I331" s="225"/>
      <c r="J331" s="235"/>
      <c r="K331" s="235"/>
      <c r="L331" s="235"/>
      <c r="M331" s="227"/>
    </row>
    <row r="332" spans="1:13" s="48" customFormat="1" ht="48" x14ac:dyDescent="0.2">
      <c r="A332" s="228" t="s">
        <v>568</v>
      </c>
      <c r="B332" s="30" t="s">
        <v>569</v>
      </c>
      <c r="C332" s="229" t="s">
        <v>183</v>
      </c>
      <c r="D332" s="230">
        <v>2</v>
      </c>
      <c r="E332" s="115"/>
      <c r="F332" s="115"/>
      <c r="H332" s="225"/>
      <c r="I332" s="225"/>
      <c r="J332" s="235"/>
      <c r="K332" s="235"/>
      <c r="L332" s="235"/>
      <c r="M332" s="227"/>
    </row>
    <row r="333" spans="1:13" s="48" customFormat="1" ht="36" x14ac:dyDescent="0.2">
      <c r="A333" s="228" t="s">
        <v>570</v>
      </c>
      <c r="B333" s="29" t="s">
        <v>571</v>
      </c>
      <c r="C333" s="229" t="s">
        <v>183</v>
      </c>
      <c r="D333" s="230">
        <v>2</v>
      </c>
      <c r="E333" s="115"/>
      <c r="F333" s="115"/>
      <c r="H333" s="225"/>
      <c r="I333" s="225"/>
      <c r="J333" s="235"/>
      <c r="K333" s="235"/>
      <c r="L333" s="235"/>
      <c r="M333" s="227"/>
    </row>
    <row r="334" spans="1:13" s="48" customFormat="1" ht="36" x14ac:dyDescent="0.2">
      <c r="A334" s="228" t="s">
        <v>572</v>
      </c>
      <c r="B334" s="29" t="s">
        <v>573</v>
      </c>
      <c r="C334" s="229" t="s">
        <v>183</v>
      </c>
      <c r="D334" s="230">
        <v>17</v>
      </c>
      <c r="E334" s="115"/>
      <c r="F334" s="115"/>
      <c r="H334" s="225"/>
      <c r="I334" s="225"/>
      <c r="J334" s="235"/>
      <c r="K334" s="235"/>
      <c r="L334" s="235"/>
      <c r="M334" s="227"/>
    </row>
    <row r="335" spans="1:13" s="48" customFormat="1" ht="36" x14ac:dyDescent="0.2">
      <c r="A335" s="228" t="s">
        <v>574</v>
      </c>
      <c r="B335" s="29" t="s">
        <v>575</v>
      </c>
      <c r="C335" s="229" t="s">
        <v>183</v>
      </c>
      <c r="D335" s="230">
        <v>1</v>
      </c>
      <c r="E335" s="236"/>
      <c r="F335" s="145"/>
      <c r="H335" s="225"/>
      <c r="I335" s="225"/>
      <c r="J335" s="237"/>
      <c r="K335" s="235"/>
      <c r="L335" s="235"/>
      <c r="M335" s="227"/>
    </row>
    <row r="336" spans="1:13" s="48" customFormat="1" ht="36" x14ac:dyDescent="0.2">
      <c r="A336" s="228" t="s">
        <v>576</v>
      </c>
      <c r="B336" s="29" t="s">
        <v>577</v>
      </c>
      <c r="C336" s="229" t="s">
        <v>183</v>
      </c>
      <c r="D336" s="230">
        <v>2</v>
      </c>
      <c r="E336" s="236"/>
      <c r="F336" s="145"/>
      <c r="H336" s="225"/>
      <c r="I336" s="225"/>
      <c r="J336" s="237"/>
      <c r="K336" s="235"/>
      <c r="L336" s="235"/>
      <c r="M336" s="227"/>
    </row>
    <row r="337" spans="1:13" s="48" customFormat="1" ht="36" x14ac:dyDescent="0.2">
      <c r="A337" s="228" t="s">
        <v>578</v>
      </c>
      <c r="B337" s="29" t="s">
        <v>579</v>
      </c>
      <c r="C337" s="229" t="s">
        <v>183</v>
      </c>
      <c r="D337" s="230">
        <v>4</v>
      </c>
      <c r="E337" s="236"/>
      <c r="F337" s="145"/>
      <c r="H337" s="225"/>
      <c r="I337" s="225"/>
      <c r="J337" s="237"/>
      <c r="K337" s="235"/>
      <c r="L337" s="235"/>
      <c r="M337" s="227"/>
    </row>
    <row r="338" spans="1:13" s="48" customFormat="1" ht="36" x14ac:dyDescent="0.2">
      <c r="A338" s="228" t="s">
        <v>580</v>
      </c>
      <c r="B338" s="29" t="s">
        <v>581</v>
      </c>
      <c r="C338" s="229" t="s">
        <v>183</v>
      </c>
      <c r="D338" s="230">
        <v>3</v>
      </c>
      <c r="E338" s="236"/>
      <c r="F338" s="145"/>
      <c r="H338" s="225"/>
      <c r="I338" s="225"/>
      <c r="J338" s="238"/>
      <c r="K338" s="235"/>
      <c r="L338" s="235"/>
      <c r="M338" s="227"/>
    </row>
    <row r="339" spans="1:13" s="48" customFormat="1" ht="36" x14ac:dyDescent="0.2">
      <c r="A339" s="228" t="s">
        <v>582</v>
      </c>
      <c r="B339" s="29" t="s">
        <v>583</v>
      </c>
      <c r="C339" s="229" t="s">
        <v>183</v>
      </c>
      <c r="D339" s="230">
        <v>8</v>
      </c>
      <c r="E339" s="115"/>
      <c r="F339" s="115"/>
      <c r="H339" s="225"/>
      <c r="I339" s="225"/>
      <c r="J339" s="235"/>
      <c r="K339" s="235"/>
      <c r="L339" s="235"/>
      <c r="M339" s="227"/>
    </row>
    <row r="340" spans="1:13" s="48" customFormat="1" ht="36" x14ac:dyDescent="0.2">
      <c r="A340" s="228" t="s">
        <v>584</v>
      </c>
      <c r="B340" s="29" t="s">
        <v>585</v>
      </c>
      <c r="C340" s="229" t="s">
        <v>183</v>
      </c>
      <c r="D340" s="230">
        <v>1</v>
      </c>
      <c r="E340" s="115"/>
      <c r="F340" s="115"/>
      <c r="H340" s="225"/>
      <c r="I340" s="225"/>
      <c r="J340" s="235"/>
      <c r="K340" s="235"/>
      <c r="L340" s="235"/>
      <c r="M340" s="227"/>
    </row>
    <row r="341" spans="1:13" s="48" customFormat="1" ht="36" x14ac:dyDescent="0.2">
      <c r="A341" s="228" t="s">
        <v>586</v>
      </c>
      <c r="B341" s="29" t="s">
        <v>587</v>
      </c>
      <c r="C341" s="229" t="s">
        <v>183</v>
      </c>
      <c r="D341" s="230">
        <v>1</v>
      </c>
      <c r="E341" s="115"/>
      <c r="F341" s="115"/>
      <c r="H341" s="225"/>
      <c r="I341" s="225"/>
      <c r="J341" s="235"/>
      <c r="K341" s="235"/>
      <c r="L341" s="235"/>
      <c r="M341" s="227"/>
    </row>
    <row r="342" spans="1:13" s="48" customFormat="1" ht="36" x14ac:dyDescent="0.2">
      <c r="A342" s="228" t="s">
        <v>588</v>
      </c>
      <c r="B342" s="29" t="s">
        <v>589</v>
      </c>
      <c r="C342" s="229" t="s">
        <v>183</v>
      </c>
      <c r="D342" s="230">
        <v>6</v>
      </c>
      <c r="E342" s="115"/>
      <c r="F342" s="115"/>
      <c r="H342" s="225"/>
      <c r="I342" s="225"/>
      <c r="J342" s="235"/>
      <c r="K342" s="235"/>
      <c r="L342" s="235"/>
      <c r="M342" s="227"/>
    </row>
    <row r="343" spans="1:13" s="48" customFormat="1" ht="36" x14ac:dyDescent="0.2">
      <c r="A343" s="228" t="s">
        <v>590</v>
      </c>
      <c r="B343" s="29" t="s">
        <v>591</v>
      </c>
      <c r="C343" s="229" t="s">
        <v>183</v>
      </c>
      <c r="D343" s="230">
        <v>2</v>
      </c>
      <c r="E343" s="115"/>
      <c r="F343" s="115"/>
      <c r="H343" s="225"/>
      <c r="I343" s="225"/>
      <c r="J343" s="235"/>
      <c r="K343" s="235"/>
      <c r="L343" s="235"/>
      <c r="M343" s="227"/>
    </row>
    <row r="344" spans="1:13" s="48" customFormat="1" ht="36" x14ac:dyDescent="0.2">
      <c r="A344" s="228" t="s">
        <v>592</v>
      </c>
      <c r="B344" s="29" t="s">
        <v>593</v>
      </c>
      <c r="C344" s="229" t="s">
        <v>183</v>
      </c>
      <c r="D344" s="230">
        <v>2</v>
      </c>
      <c r="E344" s="115"/>
      <c r="F344" s="115"/>
      <c r="H344" s="225"/>
      <c r="I344" s="225"/>
      <c r="J344" s="235"/>
      <c r="K344" s="235"/>
      <c r="L344" s="235"/>
      <c r="M344" s="227"/>
    </row>
    <row r="345" spans="1:13" s="48" customFormat="1" ht="36" x14ac:dyDescent="0.2">
      <c r="A345" s="228" t="s">
        <v>594</v>
      </c>
      <c r="B345" s="30" t="s">
        <v>595</v>
      </c>
      <c r="C345" s="229" t="s">
        <v>183</v>
      </c>
      <c r="D345" s="230">
        <v>3</v>
      </c>
      <c r="E345" s="115"/>
      <c r="F345" s="115"/>
      <c r="H345" s="225"/>
      <c r="I345" s="225"/>
      <c r="J345" s="235"/>
      <c r="K345" s="235"/>
      <c r="L345" s="235"/>
      <c r="M345" s="227"/>
    </row>
    <row r="346" spans="1:13" s="48" customFormat="1" ht="36" x14ac:dyDescent="0.2">
      <c r="A346" s="228" t="s">
        <v>596</v>
      </c>
      <c r="B346" s="30" t="s">
        <v>597</v>
      </c>
      <c r="C346" s="229" t="s">
        <v>183</v>
      </c>
      <c r="D346" s="230">
        <v>10</v>
      </c>
      <c r="E346" s="115"/>
      <c r="F346" s="115"/>
      <c r="H346" s="225"/>
      <c r="I346" s="225"/>
      <c r="J346" s="235"/>
      <c r="K346" s="235"/>
      <c r="L346" s="235"/>
      <c r="M346" s="227"/>
    </row>
    <row r="347" spans="1:13" s="48" customFormat="1" ht="36" x14ac:dyDescent="0.2">
      <c r="A347" s="228" t="s">
        <v>598</v>
      </c>
      <c r="B347" s="29" t="s">
        <v>599</v>
      </c>
      <c r="C347" s="229" t="s">
        <v>183</v>
      </c>
      <c r="D347" s="230">
        <v>1</v>
      </c>
      <c r="E347" s="115"/>
      <c r="F347" s="115"/>
      <c r="H347" s="225"/>
      <c r="I347" s="225"/>
      <c r="J347" s="235"/>
      <c r="K347" s="235"/>
      <c r="L347" s="235"/>
      <c r="M347" s="227"/>
    </row>
    <row r="348" spans="1:13" s="48" customFormat="1" ht="36" x14ac:dyDescent="0.2">
      <c r="A348" s="228" t="s">
        <v>600</v>
      </c>
      <c r="B348" s="29" t="s">
        <v>601</v>
      </c>
      <c r="C348" s="229" t="s">
        <v>183</v>
      </c>
      <c r="D348" s="230">
        <v>4</v>
      </c>
      <c r="E348" s="115"/>
      <c r="F348" s="115"/>
      <c r="H348" s="225"/>
      <c r="I348" s="225"/>
      <c r="J348" s="235"/>
      <c r="K348" s="235"/>
      <c r="L348" s="235"/>
      <c r="M348" s="227"/>
    </row>
    <row r="349" spans="1:13" s="48" customFormat="1" ht="48" x14ac:dyDescent="0.2">
      <c r="A349" s="228" t="s">
        <v>602</v>
      </c>
      <c r="B349" s="29" t="s">
        <v>603</v>
      </c>
      <c r="C349" s="229" t="s">
        <v>183</v>
      </c>
      <c r="D349" s="230">
        <v>2</v>
      </c>
      <c r="E349" s="115"/>
      <c r="F349" s="115"/>
      <c r="G349" s="239"/>
      <c r="H349" s="225"/>
      <c r="I349" s="225"/>
      <c r="J349" s="235"/>
      <c r="K349" s="235"/>
      <c r="L349" s="235"/>
      <c r="M349" s="227"/>
    </row>
    <row r="350" spans="1:13" s="48" customFormat="1" ht="48" x14ac:dyDescent="0.2">
      <c r="A350" s="228" t="s">
        <v>604</v>
      </c>
      <c r="B350" s="29" t="s">
        <v>605</v>
      </c>
      <c r="C350" s="181" t="s">
        <v>183</v>
      </c>
      <c r="D350" s="240">
        <v>11</v>
      </c>
      <c r="E350" s="236"/>
      <c r="F350" s="145"/>
      <c r="G350" s="241"/>
      <c r="H350" s="242"/>
      <c r="I350" s="242"/>
      <c r="J350" s="243"/>
      <c r="K350" s="244"/>
      <c r="L350" s="235"/>
      <c r="M350" s="227"/>
    </row>
    <row r="351" spans="1:13" s="48" customFormat="1" ht="36" x14ac:dyDescent="0.2">
      <c r="A351" s="228" t="s">
        <v>606</v>
      </c>
      <c r="B351" s="25" t="s">
        <v>607</v>
      </c>
      <c r="C351" s="181" t="s">
        <v>183</v>
      </c>
      <c r="D351" s="240">
        <v>3</v>
      </c>
      <c r="E351" s="236"/>
      <c r="F351" s="145"/>
      <c r="G351" s="241"/>
      <c r="H351" s="242"/>
      <c r="I351" s="243"/>
      <c r="J351" s="244"/>
      <c r="K351" s="244"/>
      <c r="L351" s="235"/>
      <c r="M351" s="227"/>
    </row>
  </sheetData>
  <customSheetViews>
    <customSheetView guid="{1E03F048-D478-4478-8644-0CE4BC87DC79}" scale="130" showPageBreaks="1" showGridLines="0" zeroValues="0" printArea="1">
      <selection activeCell="C15" sqref="C15"/>
      <rowBreaks count="2" manualBreakCount="2">
        <brk id="36" max="5" man="1"/>
        <brk id="98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0" verticalDpi="0" r:id="rId1"/>
      <headerFooter>
        <oddFooter>&amp;C&amp;8Página &amp;P de &amp;N</oddFooter>
      </headerFooter>
    </customSheetView>
    <customSheetView guid="{F6114E7D-9C9D-4E29-A18C-0F6C3CFC0A33}" scale="110" showPageBreaks="1" showGridLines="0" zeroValues="0" printArea="1" topLeftCell="A35">
      <selection activeCell="B36" sqref="B36"/>
      <rowBreaks count="2" manualBreakCount="2">
        <brk id="33" max="5" man="1"/>
        <brk id="91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2"/>
      <headerFooter>
        <oddFooter>&amp;C&amp;8Página &amp;P de &amp;N</oddFooter>
      </headerFooter>
    </customSheetView>
    <customSheetView guid="{5E0AEEAB-0A36-45A3-8D98-7068235238A0}" scale="110" showPageBreaks="1" showGridLines="0" zeroValues="0" printArea="1">
      <selection activeCell="A218" sqref="A218:XFD218"/>
      <rowBreaks count="2" manualBreakCount="2">
        <brk id="38" max="5" man="1"/>
        <brk id="10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3"/>
      <headerFooter>
        <oddFooter>&amp;C&amp;8Página &amp;P de &amp;N</oddFooter>
      </headerFooter>
    </customSheetView>
    <customSheetView guid="{207E52B2-BF48-4D16-9D87-7045D750C14B}" scale="90" showPageBreaks="1" showGridLines="0" zeroValues="0" printArea="1" topLeftCell="A64">
      <selection activeCell="E66" sqref="E66"/>
      <rowBreaks count="2" manualBreakCount="2">
        <brk id="36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paperSize="9" orientation="portrait" horizontalDpi="0" verticalDpi="0" r:id="rId4"/>
      <headerFooter>
        <oddFooter>&amp;C&amp;8Página &amp;P de &amp;N</oddFooter>
      </headerFooter>
    </customSheetView>
    <customSheetView guid="{ED85AC9F-31ED-4F26-80A8-243EAF1D1219}" showPageBreaks="1" showGridLines="0" zeroValues="0" printArea="1" view="pageBreakPreview" topLeftCell="A128">
      <selection activeCell="B191" sqref="B191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5"/>
      <headerFooter>
        <oddFooter>&amp;C&amp;8Página &amp;P de &amp;N</oddFooter>
      </headerFooter>
    </customSheetView>
    <customSheetView guid="{162F41BB-6EF8-4BEC-8280-B4ACEB394702}" showPageBreaks="1" showGridLines="0" zeroValues="0" printArea="1" topLeftCell="A37">
      <selection activeCell="C40" sqref="C40"/>
      <rowBreaks count="2" manualBreakCount="2">
        <brk id="33" max="5" man="1"/>
        <brk id="93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6"/>
      <headerFooter>
        <oddFooter>&amp;C&amp;8Página &amp;P de &amp;N</oddFooter>
      </headerFooter>
    </customSheetView>
    <customSheetView guid="{29EEB747-74A5-4940-BEF5-9BF888B1466C}" showPageBreaks="1" showGridLines="0" zeroValues="0" printArea="1" topLeftCell="A68">
      <selection activeCell="E73" sqref="E73"/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7"/>
      <headerFooter>
        <oddFooter>&amp;C&amp;8Página &amp;P de &amp;N</oddFooter>
      </headerFooter>
    </customSheetView>
    <customSheetView guid="{77FBA20D-B7A8-4E59-9EA0-C2E164A859E5}" showPageBreaks="1" showGridLines="0" zeroValues="0" printArea="1" topLeftCell="A70">
      <selection activeCell="D72" sqref="D72"/>
      <rowBreaks count="2" manualBreakCount="2">
        <brk id="34" max="5" man="1"/>
        <brk id="82" max="5" man="1"/>
      </rowBreaks>
      <pageMargins left="0.70866141732283472" right="0.19685039370078741" top="0.31496062992125984" bottom="0.39370078740157483" header="0" footer="0"/>
      <printOptions horizontalCentered="1"/>
      <pageSetup orientation="portrait" horizontalDpi="300" verticalDpi="300" r:id="rId8"/>
      <headerFooter>
        <oddFooter>&amp;C&amp;8Página &amp;P de &amp;N</oddFooter>
      </headerFooter>
    </customSheetView>
  </customSheetViews>
  <mergeCells count="14">
    <mergeCell ref="C74:E74"/>
    <mergeCell ref="C94:E94"/>
    <mergeCell ref="C116:E116"/>
    <mergeCell ref="C128:E128"/>
    <mergeCell ref="A13:F13"/>
    <mergeCell ref="C7:F7"/>
    <mergeCell ref="C12:F12"/>
    <mergeCell ref="C8:F9"/>
    <mergeCell ref="C10:F11"/>
    <mergeCell ref="C2:F2"/>
    <mergeCell ref="C3:F3"/>
    <mergeCell ref="C4:F4"/>
    <mergeCell ref="C5:F5"/>
    <mergeCell ref="C6:F6"/>
  </mergeCells>
  <phoneticPr fontId="6" type="noConversion"/>
  <printOptions horizontalCentered="1"/>
  <pageMargins left="0.70866141732283472" right="0.19685039370078741" top="0.31496062992125984" bottom="0.39370078740157483" header="0" footer="0"/>
  <pageSetup orientation="portrait" horizontalDpi="300" verticalDpi="300" r:id="rId9"/>
  <headerFooter>
    <oddFooter>&amp;C&amp;8Página &amp;P de &amp;N</oddFooter>
  </headerFooter>
  <drawing r:id="rId10"/>
  <legacy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K101"/>
  <sheetViews>
    <sheetView topLeftCell="A69" workbookViewId="0">
      <selection activeCell="F107" sqref="F107"/>
    </sheetView>
  </sheetViews>
  <sheetFormatPr baseColWidth="10" defaultRowHeight="12.75" x14ac:dyDescent="0.2"/>
  <sheetData>
    <row r="1" spans="1:11" x14ac:dyDescent="0.2">
      <c r="A1" t="s">
        <v>9</v>
      </c>
      <c r="B1">
        <v>7.78</v>
      </c>
    </row>
    <row r="2" spans="1:11" x14ac:dyDescent="0.2">
      <c r="A2" t="s">
        <v>10</v>
      </c>
      <c r="B2">
        <v>7.78</v>
      </c>
    </row>
    <row r="3" spans="1:11" x14ac:dyDescent="0.2">
      <c r="A3" t="s">
        <v>11</v>
      </c>
      <c r="B3">
        <v>7.78</v>
      </c>
    </row>
    <row r="4" spans="1:11" x14ac:dyDescent="0.2">
      <c r="A4" t="s">
        <v>12</v>
      </c>
      <c r="B4">
        <v>7.78</v>
      </c>
    </row>
    <row r="5" spans="1:11" x14ac:dyDescent="0.2">
      <c r="A5" t="s">
        <v>13</v>
      </c>
      <c r="B5">
        <v>7.78</v>
      </c>
    </row>
    <row r="6" spans="1:11" x14ac:dyDescent="0.2">
      <c r="A6" t="s">
        <v>14</v>
      </c>
      <c r="B6">
        <v>7.78</v>
      </c>
    </row>
    <row r="7" spans="1:11" x14ac:dyDescent="0.2">
      <c r="A7" t="s">
        <v>15</v>
      </c>
      <c r="B7">
        <v>7.78</v>
      </c>
    </row>
    <row r="8" spans="1:11" x14ac:dyDescent="0.2">
      <c r="A8" t="s">
        <v>16</v>
      </c>
      <c r="B8">
        <v>7.78</v>
      </c>
    </row>
    <row r="9" spans="1:11" x14ac:dyDescent="0.2">
      <c r="A9" t="s">
        <v>17</v>
      </c>
      <c r="B9">
        <v>7.2</v>
      </c>
    </row>
    <row r="10" spans="1:11" x14ac:dyDescent="0.2">
      <c r="A10" t="s">
        <v>18</v>
      </c>
      <c r="B10">
        <v>7.27</v>
      </c>
    </row>
    <row r="11" spans="1:11" x14ac:dyDescent="0.2">
      <c r="A11" t="s">
        <v>19</v>
      </c>
      <c r="B11">
        <v>7.27</v>
      </c>
    </row>
    <row r="12" spans="1:11" x14ac:dyDescent="0.2">
      <c r="A12" t="s">
        <v>20</v>
      </c>
      <c r="B12">
        <v>7.2</v>
      </c>
    </row>
    <row r="13" spans="1:11" x14ac:dyDescent="0.2">
      <c r="B13" s="1">
        <f>SUM(B1:B12)</f>
        <v>91.179999999999993</v>
      </c>
    </row>
    <row r="14" spans="1:11" x14ac:dyDescent="0.2">
      <c r="E14" t="s">
        <v>110</v>
      </c>
      <c r="G14" t="s">
        <v>111</v>
      </c>
      <c r="I14" t="s">
        <v>112</v>
      </c>
      <c r="K14" t="s">
        <v>113</v>
      </c>
    </row>
    <row r="15" spans="1:11" x14ac:dyDescent="0.2">
      <c r="E15" s="3" t="s">
        <v>109</v>
      </c>
      <c r="G15" s="3" t="s">
        <v>109</v>
      </c>
      <c r="I15" s="3" t="s">
        <v>109</v>
      </c>
      <c r="K15" s="3" t="s">
        <v>109</v>
      </c>
    </row>
    <row r="16" spans="1:11" x14ac:dyDescent="0.2">
      <c r="E16" s="2">
        <v>14.02</v>
      </c>
      <c r="G16" s="2">
        <v>5.45</v>
      </c>
      <c r="I16" s="2">
        <v>10.199999999999999</v>
      </c>
      <c r="K16" s="2">
        <v>4</v>
      </c>
    </row>
    <row r="18" spans="1:11" x14ac:dyDescent="0.2">
      <c r="A18" t="s">
        <v>21</v>
      </c>
      <c r="B18">
        <v>18.149999999999999</v>
      </c>
      <c r="D18" t="s">
        <v>63</v>
      </c>
      <c r="E18">
        <v>1.91</v>
      </c>
      <c r="F18" t="s">
        <v>77</v>
      </c>
      <c r="G18">
        <v>1.1499999999999999</v>
      </c>
      <c r="H18" t="s">
        <v>103</v>
      </c>
      <c r="I18">
        <v>3.59</v>
      </c>
      <c r="J18" t="s">
        <v>105</v>
      </c>
      <c r="K18">
        <v>0.97</v>
      </c>
    </row>
    <row r="19" spans="1:11" x14ac:dyDescent="0.2">
      <c r="A19" t="s">
        <v>22</v>
      </c>
      <c r="B19">
        <v>4.5999999999999996</v>
      </c>
      <c r="D19" t="s">
        <v>64</v>
      </c>
      <c r="E19">
        <v>10.9</v>
      </c>
      <c r="F19" t="s">
        <v>78</v>
      </c>
      <c r="G19">
        <v>1.1499999999999999</v>
      </c>
      <c r="H19" t="s">
        <v>104</v>
      </c>
      <c r="I19">
        <v>3.59</v>
      </c>
      <c r="J19" t="s">
        <v>106</v>
      </c>
      <c r="K19">
        <v>1.27</v>
      </c>
    </row>
    <row r="20" spans="1:11" x14ac:dyDescent="0.2">
      <c r="A20" t="s">
        <v>23</v>
      </c>
      <c r="B20">
        <v>5.4</v>
      </c>
      <c r="D20" t="s">
        <v>65</v>
      </c>
      <c r="E20">
        <v>1.91</v>
      </c>
      <c r="F20" t="s">
        <v>79</v>
      </c>
      <c r="G20">
        <v>1.1200000000000001</v>
      </c>
      <c r="H20" t="s">
        <v>114</v>
      </c>
      <c r="I20">
        <v>2.0299999999999998</v>
      </c>
      <c r="J20" t="s">
        <v>107</v>
      </c>
      <c r="K20">
        <v>1.27</v>
      </c>
    </row>
    <row r="21" spans="1:11" x14ac:dyDescent="0.2">
      <c r="A21" t="s">
        <v>24</v>
      </c>
      <c r="B21">
        <v>5.4</v>
      </c>
      <c r="D21" t="s">
        <v>66</v>
      </c>
      <c r="E21">
        <v>1.91</v>
      </c>
      <c r="F21" t="s">
        <v>80</v>
      </c>
      <c r="G21">
        <v>1.1200000000000001</v>
      </c>
      <c r="H21" t="s">
        <v>115</v>
      </c>
      <c r="I21">
        <v>2</v>
      </c>
      <c r="J21" t="s">
        <v>108</v>
      </c>
      <c r="K21">
        <v>0.97</v>
      </c>
    </row>
    <row r="22" spans="1:11" x14ac:dyDescent="0.2">
      <c r="A22" t="s">
        <v>25</v>
      </c>
      <c r="B22">
        <v>2.2400000000000002</v>
      </c>
      <c r="D22" t="s">
        <v>67</v>
      </c>
      <c r="E22">
        <v>10.9</v>
      </c>
      <c r="F22" t="s">
        <v>81</v>
      </c>
      <c r="G22">
        <v>1.1200000000000001</v>
      </c>
      <c r="H22" t="s">
        <v>116</v>
      </c>
      <c r="I22">
        <v>2</v>
      </c>
      <c r="K22" s="1">
        <f>SUM(K18:K21)*K16</f>
        <v>17.920000000000002</v>
      </c>
    </row>
    <row r="23" spans="1:11" x14ac:dyDescent="0.2">
      <c r="A23" t="s">
        <v>26</v>
      </c>
      <c r="B23">
        <v>0.9</v>
      </c>
      <c r="D23" t="s">
        <v>68</v>
      </c>
      <c r="E23">
        <v>1.91</v>
      </c>
      <c r="F23" t="s">
        <v>82</v>
      </c>
      <c r="G23">
        <v>1.1200000000000001</v>
      </c>
      <c r="H23" t="s">
        <v>117</v>
      </c>
      <c r="I23">
        <v>2.0299999999999998</v>
      </c>
    </row>
    <row r="24" spans="1:11" x14ac:dyDescent="0.2">
      <c r="A24" t="s">
        <v>27</v>
      </c>
      <c r="B24">
        <v>0.45</v>
      </c>
      <c r="D24" t="s">
        <v>69</v>
      </c>
      <c r="E24">
        <v>0.8</v>
      </c>
      <c r="F24" t="s">
        <v>83</v>
      </c>
      <c r="G24">
        <v>1.34</v>
      </c>
      <c r="H24" t="s">
        <v>118</v>
      </c>
      <c r="I24">
        <v>1.1299999999999999</v>
      </c>
    </row>
    <row r="25" spans="1:11" x14ac:dyDescent="0.2">
      <c r="A25" t="s">
        <v>28</v>
      </c>
      <c r="B25">
        <v>0.45</v>
      </c>
      <c r="D25" t="s">
        <v>70</v>
      </c>
      <c r="E25">
        <v>0.8</v>
      </c>
      <c r="F25" t="s">
        <v>84</v>
      </c>
      <c r="G25">
        <v>1.34</v>
      </c>
      <c r="H25" t="s">
        <v>119</v>
      </c>
      <c r="I25">
        <v>1.05</v>
      </c>
    </row>
    <row r="26" spans="1:11" x14ac:dyDescent="0.2">
      <c r="A26" t="s">
        <v>29</v>
      </c>
      <c r="B26">
        <v>0.9</v>
      </c>
      <c r="D26" t="s">
        <v>71</v>
      </c>
      <c r="E26">
        <v>0.8</v>
      </c>
      <c r="F26" t="s">
        <v>85</v>
      </c>
      <c r="G26">
        <v>1.33</v>
      </c>
      <c r="H26" t="s">
        <v>120</v>
      </c>
      <c r="I26">
        <v>1.05</v>
      </c>
    </row>
    <row r="27" spans="1:11" x14ac:dyDescent="0.2">
      <c r="A27" t="s">
        <v>30</v>
      </c>
      <c r="B27">
        <v>0.45</v>
      </c>
      <c r="D27" t="s">
        <v>72</v>
      </c>
      <c r="E27">
        <v>0.8</v>
      </c>
      <c r="F27" t="s">
        <v>86</v>
      </c>
      <c r="G27">
        <v>1.34</v>
      </c>
      <c r="H27" t="s">
        <v>121</v>
      </c>
      <c r="I27">
        <v>1.1299999999999999</v>
      </c>
    </row>
    <row r="28" spans="1:11" x14ac:dyDescent="0.2">
      <c r="A28" t="s">
        <v>31</v>
      </c>
      <c r="B28">
        <v>0.9</v>
      </c>
      <c r="D28" t="s">
        <v>73</v>
      </c>
      <c r="E28">
        <v>0.8</v>
      </c>
      <c r="F28" t="s">
        <v>87</v>
      </c>
      <c r="G28">
        <v>1.1200000000000001</v>
      </c>
      <c r="I28" s="1">
        <f>SUM(I18:I27)*I16</f>
        <v>199.91999999999996</v>
      </c>
    </row>
    <row r="29" spans="1:11" x14ac:dyDescent="0.2">
      <c r="A29" t="s">
        <v>32</v>
      </c>
      <c r="B29">
        <v>0.45</v>
      </c>
      <c r="D29" t="s">
        <v>74</v>
      </c>
      <c r="E29">
        <v>0.8</v>
      </c>
      <c r="F29" t="s">
        <v>88</v>
      </c>
      <c r="G29">
        <v>1.1200000000000001</v>
      </c>
    </row>
    <row r="30" spans="1:11" x14ac:dyDescent="0.2">
      <c r="A30" t="s">
        <v>33</v>
      </c>
      <c r="B30">
        <v>0.9</v>
      </c>
      <c r="D30" t="s">
        <v>75</v>
      </c>
      <c r="E30">
        <v>1.1299999999999999</v>
      </c>
      <c r="F30" t="s">
        <v>89</v>
      </c>
      <c r="G30">
        <v>1.1200000000000001</v>
      </c>
    </row>
    <row r="31" spans="1:11" x14ac:dyDescent="0.2">
      <c r="A31" t="s">
        <v>34</v>
      </c>
      <c r="B31">
        <v>0.45</v>
      </c>
      <c r="D31" t="s">
        <v>76</v>
      </c>
      <c r="E31">
        <v>1.1299999999999999</v>
      </c>
      <c r="F31" t="s">
        <v>90</v>
      </c>
      <c r="G31">
        <v>1.1200000000000001</v>
      </c>
    </row>
    <row r="32" spans="1:11" x14ac:dyDescent="0.2">
      <c r="A32" t="s">
        <v>35</v>
      </c>
      <c r="B32">
        <v>0.45</v>
      </c>
      <c r="E32" s="1">
        <f>SUM(E18:E31)*E16</f>
        <v>511.72999999999996</v>
      </c>
      <c r="F32" t="s">
        <v>91</v>
      </c>
      <c r="G32">
        <v>1.1499999999999999</v>
      </c>
    </row>
    <row r="33" spans="1:11" x14ac:dyDescent="0.2">
      <c r="A33" t="s">
        <v>36</v>
      </c>
      <c r="B33">
        <v>0.9</v>
      </c>
      <c r="F33" t="s">
        <v>92</v>
      </c>
      <c r="G33">
        <v>1.1499999999999999</v>
      </c>
    </row>
    <row r="34" spans="1:11" x14ac:dyDescent="0.2">
      <c r="A34" t="s">
        <v>37</v>
      </c>
      <c r="B34">
        <v>0.45</v>
      </c>
      <c r="F34" t="s">
        <v>93</v>
      </c>
      <c r="G34">
        <v>0.8</v>
      </c>
    </row>
    <row r="35" spans="1:11" x14ac:dyDescent="0.2">
      <c r="A35" t="s">
        <v>38</v>
      </c>
      <c r="B35">
        <v>0.9</v>
      </c>
      <c r="F35" t="s">
        <v>94</v>
      </c>
      <c r="G35">
        <v>0.8</v>
      </c>
    </row>
    <row r="36" spans="1:11" x14ac:dyDescent="0.2">
      <c r="A36" t="s">
        <v>39</v>
      </c>
      <c r="B36">
        <v>0.45</v>
      </c>
      <c r="F36" t="s">
        <v>95</v>
      </c>
      <c r="G36">
        <v>0.8</v>
      </c>
    </row>
    <row r="37" spans="1:11" x14ac:dyDescent="0.2">
      <c r="A37" t="s">
        <v>40</v>
      </c>
      <c r="B37">
        <v>0.9</v>
      </c>
      <c r="F37" t="s">
        <v>96</v>
      </c>
      <c r="G37">
        <v>0.8</v>
      </c>
    </row>
    <row r="38" spans="1:11" x14ac:dyDescent="0.2">
      <c r="A38" t="s">
        <v>41</v>
      </c>
      <c r="B38">
        <v>0.45</v>
      </c>
      <c r="F38" t="s">
        <v>97</v>
      </c>
      <c r="G38">
        <v>0.8</v>
      </c>
    </row>
    <row r="39" spans="1:11" x14ac:dyDescent="0.2">
      <c r="A39" t="s">
        <v>42</v>
      </c>
      <c r="B39">
        <v>0.9</v>
      </c>
      <c r="F39" t="s">
        <v>98</v>
      </c>
      <c r="G39">
        <v>0.8</v>
      </c>
    </row>
    <row r="40" spans="1:11" x14ac:dyDescent="0.2">
      <c r="A40" t="s">
        <v>43</v>
      </c>
      <c r="B40">
        <v>0.45</v>
      </c>
      <c r="F40" t="s">
        <v>99</v>
      </c>
      <c r="G40">
        <v>0.8</v>
      </c>
    </row>
    <row r="41" spans="1:11" x14ac:dyDescent="0.2">
      <c r="A41" t="s">
        <v>44</v>
      </c>
      <c r="B41">
        <v>0.45</v>
      </c>
      <c r="F41" t="s">
        <v>100</v>
      </c>
      <c r="G41">
        <v>0.8</v>
      </c>
    </row>
    <row r="42" spans="1:11" x14ac:dyDescent="0.2">
      <c r="A42" t="s">
        <v>45</v>
      </c>
      <c r="B42">
        <v>0.9</v>
      </c>
      <c r="F42" t="s">
        <v>101</v>
      </c>
      <c r="G42">
        <v>0.8</v>
      </c>
    </row>
    <row r="43" spans="1:11" x14ac:dyDescent="0.2">
      <c r="A43" t="s">
        <v>46</v>
      </c>
      <c r="B43">
        <v>0.45</v>
      </c>
      <c r="F43" t="s">
        <v>102</v>
      </c>
      <c r="G43">
        <v>0.8</v>
      </c>
      <c r="J43" s="3" t="s">
        <v>130</v>
      </c>
    </row>
    <row r="44" spans="1:11" ht="18" x14ac:dyDescent="0.25">
      <c r="A44" t="s">
        <v>47</v>
      </c>
      <c r="B44">
        <v>0.9</v>
      </c>
      <c r="F44" t="s">
        <v>122</v>
      </c>
      <c r="G44">
        <v>0.65</v>
      </c>
      <c r="J44" s="4">
        <f>(E32+G52+I28+K22)*2</f>
        <v>1801.9449999999997</v>
      </c>
      <c r="K44" s="3" t="s">
        <v>6</v>
      </c>
    </row>
    <row r="45" spans="1:11" x14ac:dyDescent="0.2">
      <c r="A45" t="s">
        <v>48</v>
      </c>
      <c r="B45">
        <v>0.45</v>
      </c>
      <c r="F45" t="s">
        <v>123</v>
      </c>
      <c r="G45">
        <v>0.56000000000000005</v>
      </c>
    </row>
    <row r="46" spans="1:11" x14ac:dyDescent="0.2">
      <c r="A46" t="s">
        <v>49</v>
      </c>
      <c r="B46">
        <v>0.9</v>
      </c>
      <c r="F46" t="s">
        <v>124</v>
      </c>
      <c r="G46">
        <v>0.38</v>
      </c>
    </row>
    <row r="47" spans="1:11" x14ac:dyDescent="0.2">
      <c r="A47" t="s">
        <v>50</v>
      </c>
      <c r="B47">
        <v>0.45</v>
      </c>
      <c r="F47" t="s">
        <v>125</v>
      </c>
      <c r="G47">
        <v>0.68</v>
      </c>
    </row>
    <row r="48" spans="1:11" x14ac:dyDescent="0.2">
      <c r="A48" t="s">
        <v>51</v>
      </c>
      <c r="B48">
        <v>0.9</v>
      </c>
      <c r="F48" t="s">
        <v>126</v>
      </c>
      <c r="G48">
        <v>0.68</v>
      </c>
    </row>
    <row r="49" spans="1:7" x14ac:dyDescent="0.2">
      <c r="A49" t="s">
        <v>52</v>
      </c>
      <c r="B49">
        <v>0.45</v>
      </c>
      <c r="F49" t="s">
        <v>127</v>
      </c>
      <c r="G49">
        <v>0.38</v>
      </c>
    </row>
    <row r="50" spans="1:7" x14ac:dyDescent="0.2">
      <c r="A50" t="s">
        <v>53</v>
      </c>
      <c r="B50">
        <v>0.45</v>
      </c>
      <c r="F50" t="s">
        <v>128</v>
      </c>
      <c r="G50">
        <v>0.56000000000000005</v>
      </c>
    </row>
    <row r="51" spans="1:7" x14ac:dyDescent="0.2">
      <c r="A51" t="s">
        <v>54</v>
      </c>
      <c r="B51">
        <v>0.9</v>
      </c>
      <c r="F51" t="s">
        <v>129</v>
      </c>
      <c r="G51">
        <v>0.65</v>
      </c>
    </row>
    <row r="52" spans="1:7" x14ac:dyDescent="0.2">
      <c r="A52" t="s">
        <v>55</v>
      </c>
      <c r="B52">
        <v>0.45</v>
      </c>
      <c r="G52" s="1">
        <f>SUM(G18:G51)*G16</f>
        <v>171.4025</v>
      </c>
    </row>
    <row r="53" spans="1:7" x14ac:dyDescent="0.2">
      <c r="A53" t="s">
        <v>56</v>
      </c>
      <c r="B53">
        <v>0.9</v>
      </c>
    </row>
    <row r="54" spans="1:7" x14ac:dyDescent="0.2">
      <c r="A54" t="s">
        <v>57</v>
      </c>
      <c r="B54">
        <v>0.45</v>
      </c>
    </row>
    <row r="55" spans="1:7" x14ac:dyDescent="0.2">
      <c r="A55" t="s">
        <v>58</v>
      </c>
      <c r="B55">
        <v>0.45</v>
      </c>
    </row>
    <row r="56" spans="1:7" x14ac:dyDescent="0.2">
      <c r="A56" t="s">
        <v>59</v>
      </c>
      <c r="B56">
        <v>2.2400000000000002</v>
      </c>
    </row>
    <row r="57" spans="1:7" x14ac:dyDescent="0.2">
      <c r="A57" t="s">
        <v>60</v>
      </c>
      <c r="B57">
        <v>5.4</v>
      </c>
    </row>
    <row r="58" spans="1:7" x14ac:dyDescent="0.2">
      <c r="A58" t="s">
        <v>61</v>
      </c>
      <c r="B58">
        <v>5.4</v>
      </c>
    </row>
    <row r="59" spans="1:7" x14ac:dyDescent="0.2">
      <c r="A59" t="s">
        <v>62</v>
      </c>
      <c r="B59">
        <v>4.5999999999999996</v>
      </c>
    </row>
    <row r="60" spans="1:7" x14ac:dyDescent="0.2">
      <c r="B60" s="1">
        <f>SUM(B18:B59)</f>
        <v>74.580000000000041</v>
      </c>
    </row>
    <row r="68" spans="2:8" x14ac:dyDescent="0.2">
      <c r="B68" t="s">
        <v>110</v>
      </c>
      <c r="D68" t="s">
        <v>111</v>
      </c>
      <c r="F68" t="s">
        <v>112</v>
      </c>
      <c r="H68" t="s">
        <v>113</v>
      </c>
    </row>
    <row r="69" spans="2:8" x14ac:dyDescent="0.2">
      <c r="B69" s="3" t="s">
        <v>109</v>
      </c>
      <c r="D69" s="3" t="s">
        <v>109</v>
      </c>
      <c r="F69" s="3" t="s">
        <v>109</v>
      </c>
      <c r="H69" s="3" t="s">
        <v>109</v>
      </c>
    </row>
    <row r="70" spans="2:8" x14ac:dyDescent="0.2">
      <c r="B70" s="2">
        <v>14.02</v>
      </c>
      <c r="D70" s="2">
        <v>5.45</v>
      </c>
      <c r="F70" s="2">
        <v>10.199999999999999</v>
      </c>
      <c r="H70" s="2">
        <v>4</v>
      </c>
    </row>
    <row r="73" spans="2:8" x14ac:dyDescent="0.2">
      <c r="C73" t="s">
        <v>129</v>
      </c>
      <c r="D73">
        <v>0.65</v>
      </c>
      <c r="G73" t="s">
        <v>131</v>
      </c>
      <c r="H73">
        <v>0.75</v>
      </c>
    </row>
    <row r="74" spans="2:8" x14ac:dyDescent="0.2">
      <c r="C74" t="s">
        <v>146</v>
      </c>
      <c r="D74">
        <v>0.65</v>
      </c>
      <c r="G74" t="s">
        <v>132</v>
      </c>
      <c r="H74">
        <v>1.6</v>
      </c>
    </row>
    <row r="75" spans="2:8" x14ac:dyDescent="0.2">
      <c r="C75" t="s">
        <v>147</v>
      </c>
      <c r="D75">
        <v>0.65</v>
      </c>
      <c r="G75" t="s">
        <v>133</v>
      </c>
      <c r="H75">
        <v>1.55</v>
      </c>
    </row>
    <row r="76" spans="2:8" x14ac:dyDescent="0.2">
      <c r="C76" t="s">
        <v>148</v>
      </c>
      <c r="D76">
        <v>0.65</v>
      </c>
      <c r="G76" t="s">
        <v>137</v>
      </c>
      <c r="H76">
        <v>1.6</v>
      </c>
    </row>
    <row r="77" spans="2:8" x14ac:dyDescent="0.2">
      <c r="C77" t="s">
        <v>149</v>
      </c>
      <c r="D77">
        <v>0.65</v>
      </c>
      <c r="G77" t="s">
        <v>138</v>
      </c>
      <c r="H77">
        <v>1.55</v>
      </c>
    </row>
    <row r="78" spans="2:8" x14ac:dyDescent="0.2">
      <c r="C78" t="s">
        <v>150</v>
      </c>
      <c r="D78">
        <v>0.65</v>
      </c>
      <c r="G78" s="3" t="s">
        <v>134</v>
      </c>
      <c r="H78">
        <v>3.25</v>
      </c>
    </row>
    <row r="79" spans="2:8" x14ac:dyDescent="0.2">
      <c r="C79" t="s">
        <v>151</v>
      </c>
      <c r="D79">
        <v>0.65</v>
      </c>
      <c r="G79" s="3" t="s">
        <v>135</v>
      </c>
      <c r="H79">
        <v>3.25</v>
      </c>
    </row>
    <row r="80" spans="2:8" x14ac:dyDescent="0.2">
      <c r="C80" t="s">
        <v>152</v>
      </c>
      <c r="D80">
        <v>0.65</v>
      </c>
      <c r="G80" s="3" t="s">
        <v>136</v>
      </c>
      <c r="H80">
        <v>0.83</v>
      </c>
    </row>
    <row r="81" spans="3:8" x14ac:dyDescent="0.2">
      <c r="C81" t="s">
        <v>153</v>
      </c>
      <c r="D81">
        <v>0.65</v>
      </c>
      <c r="G81" t="s">
        <v>139</v>
      </c>
      <c r="H81">
        <v>0.65</v>
      </c>
    </row>
    <row r="82" spans="3:8" x14ac:dyDescent="0.2">
      <c r="C82" t="s">
        <v>154</v>
      </c>
      <c r="D82">
        <v>0.65</v>
      </c>
      <c r="G82" t="s">
        <v>140</v>
      </c>
      <c r="H82">
        <v>0.65</v>
      </c>
    </row>
    <row r="83" spans="3:8" x14ac:dyDescent="0.2">
      <c r="C83" t="s">
        <v>155</v>
      </c>
      <c r="D83">
        <v>0.65</v>
      </c>
      <c r="G83" t="s">
        <v>141</v>
      </c>
      <c r="H83">
        <v>0.65</v>
      </c>
    </row>
    <row r="84" spans="3:8" x14ac:dyDescent="0.2">
      <c r="D84" s="1">
        <f>SUM(D73:D83)*D70</f>
        <v>38.967500000000008</v>
      </c>
      <c r="G84" t="s">
        <v>142</v>
      </c>
      <c r="H84">
        <v>0.65</v>
      </c>
    </row>
    <row r="85" spans="3:8" x14ac:dyDescent="0.2">
      <c r="G85" t="s">
        <v>143</v>
      </c>
      <c r="H85">
        <v>0.65</v>
      </c>
    </row>
    <row r="86" spans="3:8" x14ac:dyDescent="0.2">
      <c r="G86" t="s">
        <v>144</v>
      </c>
      <c r="H86">
        <v>0.65</v>
      </c>
    </row>
    <row r="87" spans="3:8" x14ac:dyDescent="0.2">
      <c r="G87" t="s">
        <v>145</v>
      </c>
      <c r="H87">
        <v>0.65</v>
      </c>
    </row>
    <row r="88" spans="3:8" x14ac:dyDescent="0.2">
      <c r="H88" s="1">
        <f>SUM(H73:H87)*H70</f>
        <v>75.719999999999985</v>
      </c>
    </row>
    <row r="91" spans="3:8" x14ac:dyDescent="0.2">
      <c r="D91" s="3" t="s">
        <v>156</v>
      </c>
    </row>
    <row r="92" spans="3:8" ht="18" x14ac:dyDescent="0.25">
      <c r="D92" s="4">
        <f>D84+H88</f>
        <v>114.6875</v>
      </c>
      <c r="E92" s="3" t="s">
        <v>6</v>
      </c>
    </row>
    <row r="99" spans="1:10" x14ac:dyDescent="0.2">
      <c r="A99" t="s">
        <v>110</v>
      </c>
      <c r="B99" s="3" t="s">
        <v>157</v>
      </c>
      <c r="C99" s="3" t="s">
        <v>158</v>
      </c>
      <c r="D99" s="3" t="s">
        <v>113</v>
      </c>
      <c r="E99" s="3" t="s">
        <v>159</v>
      </c>
      <c r="F99" t="s">
        <v>111</v>
      </c>
      <c r="G99" t="s">
        <v>112</v>
      </c>
      <c r="H99" s="3" t="s">
        <v>160</v>
      </c>
    </row>
    <row r="100" spans="1:10" x14ac:dyDescent="0.2">
      <c r="A100" s="3" t="s">
        <v>109</v>
      </c>
      <c r="B100" s="3" t="s">
        <v>109</v>
      </c>
      <c r="C100" s="3" t="s">
        <v>109</v>
      </c>
      <c r="D100" s="3" t="s">
        <v>109</v>
      </c>
      <c r="E100" s="3" t="s">
        <v>109</v>
      </c>
      <c r="F100" s="3" t="s">
        <v>109</v>
      </c>
      <c r="G100" s="3" t="s">
        <v>109</v>
      </c>
      <c r="H100" s="3" t="s">
        <v>109</v>
      </c>
      <c r="J100" s="3"/>
    </row>
    <row r="101" spans="1:10" x14ac:dyDescent="0.2">
      <c r="A101" s="2">
        <v>14.02</v>
      </c>
      <c r="B101" s="2">
        <v>18.170000000000002</v>
      </c>
      <c r="C101" s="2">
        <v>22.87</v>
      </c>
      <c r="D101" s="5">
        <v>4</v>
      </c>
      <c r="E101" s="5">
        <v>4.54</v>
      </c>
      <c r="F101" s="5">
        <v>5.45</v>
      </c>
      <c r="G101" s="6">
        <v>10.199999999999999</v>
      </c>
      <c r="H101" s="8">
        <v>17.809999999999999</v>
      </c>
      <c r="J101" s="7"/>
    </row>
  </sheetData>
  <customSheetViews>
    <customSheetView guid="{1E03F048-D478-4478-8644-0CE4BC87DC79}" state="hidden" topLeftCell="A69">
      <selection activeCell="F107" sqref="F107"/>
      <pageMargins left="0.7" right="0.7" top="0.75" bottom="0.75" header="0.3" footer="0.3"/>
      <pageSetup orientation="portrait" verticalDpi="0" r:id="rId1"/>
    </customSheetView>
    <customSheetView guid="{F6114E7D-9C9D-4E29-A18C-0F6C3CFC0A33}" state="hidden" topLeftCell="A69">
      <selection activeCell="F107" sqref="F107"/>
      <pageMargins left="0.7" right="0.7" top="0.75" bottom="0.75" header="0.3" footer="0.3"/>
      <pageSetup orientation="portrait" verticalDpi="0" r:id="rId2"/>
    </customSheetView>
    <customSheetView guid="{5E0AEEAB-0A36-45A3-8D98-7068235238A0}" state="hidden" topLeftCell="A69">
      <selection activeCell="F107" sqref="F107"/>
      <pageMargins left="0.7" right="0.7" top="0.75" bottom="0.75" header="0.3" footer="0.3"/>
      <pageSetup orientation="portrait" verticalDpi="0" r:id="rId3"/>
    </customSheetView>
    <customSheetView guid="{207E52B2-BF48-4D16-9D87-7045D750C14B}" state="hidden" topLeftCell="A69">
      <selection activeCell="F107" sqref="F107"/>
      <pageMargins left="0.7" right="0.7" top="0.75" bottom="0.75" header="0.3" footer="0.3"/>
      <pageSetup orientation="portrait" verticalDpi="0" r:id="rId4"/>
    </customSheetView>
    <customSheetView guid="{ED85AC9F-31ED-4F26-80A8-243EAF1D1219}" state="hidden" topLeftCell="A69">
      <selection activeCell="F107" sqref="F107"/>
      <pageMargins left="0.7" right="0.7" top="0.75" bottom="0.75" header="0.3" footer="0.3"/>
      <pageSetup orientation="portrait" verticalDpi="0" r:id="rId5"/>
    </customSheetView>
    <customSheetView guid="{162F41BB-6EF8-4BEC-8280-B4ACEB394702}" state="hidden" topLeftCell="A69">
      <selection activeCell="F107" sqref="F107"/>
      <pageMargins left="0.7" right="0.7" top="0.75" bottom="0.75" header="0.3" footer="0.3"/>
      <pageSetup orientation="portrait" verticalDpi="0" r:id="rId6"/>
    </customSheetView>
    <customSheetView guid="{29EEB747-74A5-4940-BEF5-9BF888B1466C}" state="hidden" topLeftCell="A69">
      <selection activeCell="F107" sqref="F107"/>
      <pageMargins left="0.7" right="0.7" top="0.75" bottom="0.75" header="0.3" footer="0.3"/>
      <pageSetup orientation="portrait" verticalDpi="0" r:id="rId7"/>
    </customSheetView>
    <customSheetView guid="{77FBA20D-B7A8-4E59-9EA0-C2E164A859E5}" showPageBreaks="1" state="hidden" topLeftCell="A69">
      <selection activeCell="F107" sqref="F107"/>
      <pageMargins left="0.7" right="0.7" top="0.75" bottom="0.75" header="0.3" footer="0.3"/>
      <pageSetup orientation="portrait" verticalDpi="0" r:id="rId8"/>
    </customSheetView>
  </customSheetViews>
  <pageMargins left="0.7" right="0.7" top="0.75" bottom="0.75" header="0.3" footer="0.3"/>
  <pageSetup orientation="portrait" verticalDpi="0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opLeftCell="A7" workbookViewId="0">
      <selection activeCell="D14" sqref="D14"/>
    </sheetView>
  </sheetViews>
  <sheetFormatPr baseColWidth="10" defaultRowHeight="12.75" x14ac:dyDescent="0.2"/>
  <sheetData>
    <row r="1" spans="2:14" x14ac:dyDescent="0.2">
      <c r="B1" t="s">
        <v>609</v>
      </c>
      <c r="C1">
        <v>5.18</v>
      </c>
      <c r="E1" t="s">
        <v>615</v>
      </c>
      <c r="F1">
        <v>0.86</v>
      </c>
      <c r="G1" t="s">
        <v>630</v>
      </c>
      <c r="H1">
        <v>4.7699999999999996</v>
      </c>
      <c r="J1" t="s">
        <v>619</v>
      </c>
      <c r="K1">
        <v>1.49</v>
      </c>
      <c r="L1" t="s">
        <v>624</v>
      </c>
      <c r="M1">
        <v>79.78</v>
      </c>
    </row>
    <row r="2" spans="2:14" x14ac:dyDescent="0.2">
      <c r="B2" t="s">
        <v>610</v>
      </c>
      <c r="C2">
        <v>11.69</v>
      </c>
      <c r="E2" t="s">
        <v>616</v>
      </c>
      <c r="F2">
        <v>1.93</v>
      </c>
      <c r="G2" t="s">
        <v>631</v>
      </c>
      <c r="H2">
        <v>48.66</v>
      </c>
      <c r="J2" t="s">
        <v>620</v>
      </c>
      <c r="K2">
        <v>116.49</v>
      </c>
      <c r="L2" t="s">
        <v>625</v>
      </c>
      <c r="M2">
        <v>0.23</v>
      </c>
    </row>
    <row r="3" spans="2:14" x14ac:dyDescent="0.2">
      <c r="B3" t="s">
        <v>611</v>
      </c>
      <c r="C3">
        <v>5.46</v>
      </c>
      <c r="E3" t="s">
        <v>617</v>
      </c>
      <c r="F3">
        <v>2.27</v>
      </c>
      <c r="G3" t="s">
        <v>632</v>
      </c>
      <c r="H3">
        <v>5.98</v>
      </c>
      <c r="J3" t="s">
        <v>621</v>
      </c>
      <c r="K3">
        <v>0.26</v>
      </c>
      <c r="L3" t="s">
        <v>626</v>
      </c>
      <c r="M3">
        <v>54.95</v>
      </c>
    </row>
    <row r="4" spans="2:14" x14ac:dyDescent="0.2">
      <c r="B4" t="s">
        <v>612</v>
      </c>
      <c r="C4">
        <v>5.46</v>
      </c>
      <c r="E4" t="s">
        <v>618</v>
      </c>
      <c r="F4">
        <v>26.88</v>
      </c>
      <c r="G4" t="s">
        <v>633</v>
      </c>
      <c r="H4">
        <v>132.68</v>
      </c>
      <c r="J4" t="s">
        <v>622</v>
      </c>
      <c r="K4">
        <v>54.13</v>
      </c>
      <c r="L4" t="s">
        <v>627</v>
      </c>
      <c r="M4">
        <v>1.24</v>
      </c>
    </row>
    <row r="5" spans="2:14" x14ac:dyDescent="0.2">
      <c r="B5" t="s">
        <v>613</v>
      </c>
      <c r="C5">
        <v>8.76</v>
      </c>
      <c r="E5" s="3" t="s">
        <v>641</v>
      </c>
      <c r="F5">
        <v>0.9</v>
      </c>
      <c r="G5" s="3" t="s">
        <v>641</v>
      </c>
      <c r="H5">
        <v>0.9</v>
      </c>
      <c r="J5" t="s">
        <v>623</v>
      </c>
      <c r="K5">
        <v>2.58</v>
      </c>
      <c r="L5" t="s">
        <v>628</v>
      </c>
      <c r="M5">
        <v>1.24</v>
      </c>
    </row>
    <row r="6" spans="2:14" x14ac:dyDescent="0.2">
      <c r="B6" t="s">
        <v>614</v>
      </c>
      <c r="C6">
        <v>2.9</v>
      </c>
      <c r="E6" s="3" t="s">
        <v>642</v>
      </c>
      <c r="F6">
        <v>0.9</v>
      </c>
      <c r="G6" s="3" t="s">
        <v>642</v>
      </c>
      <c r="H6">
        <v>0.9</v>
      </c>
      <c r="J6" t="s">
        <v>634</v>
      </c>
      <c r="K6">
        <v>4.42</v>
      </c>
      <c r="L6" t="s">
        <v>629</v>
      </c>
      <c r="M6">
        <v>1.24</v>
      </c>
    </row>
    <row r="7" spans="2:14" x14ac:dyDescent="0.2">
      <c r="F7" s="33">
        <f>SUM(F1:F6)</f>
        <v>33.739999999999995</v>
      </c>
      <c r="G7" s="3" t="s">
        <v>643</v>
      </c>
      <c r="H7">
        <v>0.9</v>
      </c>
      <c r="K7" s="33">
        <f>SUM(K1:K6)</f>
        <v>179.37</v>
      </c>
      <c r="L7" t="s">
        <v>635</v>
      </c>
      <c r="M7">
        <v>2.5</v>
      </c>
    </row>
    <row r="8" spans="2:14" x14ac:dyDescent="0.2">
      <c r="G8" s="3" t="s">
        <v>644</v>
      </c>
      <c r="H8">
        <v>0.9</v>
      </c>
      <c r="M8" s="33">
        <f>SUM(M1:M7)</f>
        <v>141.18000000000004</v>
      </c>
      <c r="N8" s="37"/>
    </row>
    <row r="9" spans="2:14" x14ac:dyDescent="0.2">
      <c r="G9" s="3" t="s">
        <v>645</v>
      </c>
      <c r="H9">
        <v>0.9</v>
      </c>
    </row>
    <row r="10" spans="2:14" x14ac:dyDescent="0.2">
      <c r="G10" s="3" t="s">
        <v>646</v>
      </c>
      <c r="H10">
        <v>0.9</v>
      </c>
    </row>
    <row r="11" spans="2:14" x14ac:dyDescent="0.2">
      <c r="G11" s="3" t="s">
        <v>647</v>
      </c>
      <c r="H11">
        <v>0.9</v>
      </c>
    </row>
    <row r="12" spans="2:14" x14ac:dyDescent="0.2">
      <c r="H12" s="33">
        <f>SUM(H1:H11)</f>
        <v>198.39000000000004</v>
      </c>
      <c r="I12" s="37"/>
    </row>
    <row r="18" spans="1:31" x14ac:dyDescent="0.2">
      <c r="A18" s="3" t="s">
        <v>676</v>
      </c>
      <c r="B18" s="271" t="s">
        <v>665</v>
      </c>
      <c r="C18" s="271"/>
      <c r="D18" s="38" t="s">
        <v>676</v>
      </c>
      <c r="E18" s="271" t="s">
        <v>666</v>
      </c>
      <c r="F18" s="271"/>
      <c r="G18" s="271">
        <v>250</v>
      </c>
      <c r="H18" s="271"/>
      <c r="I18" s="38" t="s">
        <v>676</v>
      </c>
      <c r="J18" s="271" t="s">
        <v>667</v>
      </c>
      <c r="K18" s="271"/>
      <c r="L18" s="271" t="s">
        <v>668</v>
      </c>
      <c r="M18" s="271"/>
      <c r="N18" s="38" t="s">
        <v>676</v>
      </c>
      <c r="O18" s="271" t="s">
        <v>669</v>
      </c>
      <c r="P18" s="271"/>
      <c r="Q18" s="38" t="s">
        <v>676</v>
      </c>
      <c r="R18" s="271" t="s">
        <v>670</v>
      </c>
      <c r="S18" s="271"/>
      <c r="T18" s="38" t="s">
        <v>676</v>
      </c>
      <c r="U18" s="271" t="s">
        <v>671</v>
      </c>
      <c r="V18" s="271"/>
      <c r="W18" s="38" t="s">
        <v>676</v>
      </c>
      <c r="X18" s="271" t="s">
        <v>672</v>
      </c>
      <c r="Y18" s="271"/>
      <c r="Z18" s="38" t="s">
        <v>676</v>
      </c>
      <c r="AA18" s="271" t="s">
        <v>673</v>
      </c>
      <c r="AB18" s="271"/>
      <c r="AC18" s="38" t="s">
        <v>676</v>
      </c>
      <c r="AD18" s="271" t="s">
        <v>674</v>
      </c>
      <c r="AE18" s="271"/>
    </row>
    <row r="19" spans="1:31" x14ac:dyDescent="0.2">
      <c r="A19">
        <f>(C19/6)-1</f>
        <v>1</v>
      </c>
      <c r="B19">
        <v>1</v>
      </c>
      <c r="C19">
        <v>12</v>
      </c>
      <c r="D19">
        <v>3</v>
      </c>
      <c r="E19">
        <v>1</v>
      </c>
      <c r="F19">
        <v>30</v>
      </c>
      <c r="G19">
        <v>1</v>
      </c>
      <c r="H19">
        <v>30</v>
      </c>
      <c r="I19">
        <v>2</v>
      </c>
      <c r="J19">
        <v>1</v>
      </c>
      <c r="K19">
        <v>20</v>
      </c>
      <c r="L19">
        <v>1</v>
      </c>
      <c r="M19">
        <v>25</v>
      </c>
      <c r="N19">
        <v>6</v>
      </c>
      <c r="O19">
        <v>1</v>
      </c>
      <c r="P19" s="3">
        <f>16*3</f>
        <v>48</v>
      </c>
      <c r="Q19" s="3">
        <v>3</v>
      </c>
      <c r="R19">
        <v>1</v>
      </c>
      <c r="S19">
        <v>30</v>
      </c>
      <c r="T19">
        <v>2</v>
      </c>
      <c r="U19">
        <v>1</v>
      </c>
      <c r="V19">
        <v>15</v>
      </c>
      <c r="W19">
        <v>2</v>
      </c>
      <c r="X19">
        <v>1</v>
      </c>
      <c r="Y19">
        <v>20.86</v>
      </c>
      <c r="Z19">
        <v>1</v>
      </c>
      <c r="AA19">
        <v>1</v>
      </c>
      <c r="AB19">
        <v>12</v>
      </c>
      <c r="AC19">
        <v>2</v>
      </c>
      <c r="AD19">
        <v>1</v>
      </c>
      <c r="AE19">
        <v>20.65</v>
      </c>
    </row>
    <row r="20" spans="1:31" x14ac:dyDescent="0.2">
      <c r="A20">
        <v>1</v>
      </c>
      <c r="B20">
        <v>2</v>
      </c>
      <c r="C20">
        <v>11</v>
      </c>
      <c r="D20">
        <v>5</v>
      </c>
      <c r="E20">
        <v>2</v>
      </c>
      <c r="F20">
        <v>41</v>
      </c>
      <c r="I20">
        <v>2</v>
      </c>
      <c r="J20">
        <v>2</v>
      </c>
      <c r="K20">
        <v>19.95</v>
      </c>
      <c r="N20">
        <v>3</v>
      </c>
      <c r="O20">
        <v>2</v>
      </c>
      <c r="P20">
        <v>25</v>
      </c>
      <c r="Q20">
        <v>3</v>
      </c>
      <c r="R20">
        <v>2</v>
      </c>
      <c r="S20">
        <v>25</v>
      </c>
      <c r="T20">
        <v>3</v>
      </c>
      <c r="U20">
        <v>2</v>
      </c>
      <c r="V20">
        <v>25</v>
      </c>
      <c r="W20">
        <v>1</v>
      </c>
      <c r="X20">
        <v>2</v>
      </c>
      <c r="Y20">
        <v>11.35</v>
      </c>
      <c r="Z20">
        <v>3</v>
      </c>
      <c r="AA20">
        <v>2</v>
      </c>
      <c r="AB20">
        <v>25</v>
      </c>
      <c r="AC20">
        <v>2</v>
      </c>
      <c r="AD20">
        <v>2</v>
      </c>
      <c r="AE20">
        <v>20</v>
      </c>
    </row>
    <row r="21" spans="1:31" x14ac:dyDescent="0.2">
      <c r="A21">
        <v>3</v>
      </c>
      <c r="B21">
        <v>3</v>
      </c>
      <c r="C21">
        <v>27</v>
      </c>
      <c r="D21">
        <v>3</v>
      </c>
      <c r="E21">
        <v>3</v>
      </c>
      <c r="F21">
        <v>26</v>
      </c>
      <c r="I21">
        <v>3</v>
      </c>
      <c r="J21">
        <v>3</v>
      </c>
      <c r="K21">
        <v>30</v>
      </c>
      <c r="N21">
        <v>2</v>
      </c>
      <c r="O21">
        <v>3</v>
      </c>
      <c r="P21">
        <v>20.149999999999999</v>
      </c>
      <c r="S21" s="33">
        <f>SUM(S19:S20)</f>
        <v>55</v>
      </c>
      <c r="T21" s="37">
        <v>3</v>
      </c>
      <c r="U21">
        <v>3</v>
      </c>
      <c r="V21">
        <v>25</v>
      </c>
      <c r="W21">
        <v>2</v>
      </c>
      <c r="X21">
        <v>3</v>
      </c>
      <c r="Y21">
        <v>25</v>
      </c>
      <c r="Z21">
        <v>3</v>
      </c>
      <c r="AA21">
        <v>3</v>
      </c>
      <c r="AB21">
        <v>30</v>
      </c>
      <c r="AC21">
        <v>2</v>
      </c>
      <c r="AD21">
        <v>3</v>
      </c>
      <c r="AE21">
        <v>20</v>
      </c>
    </row>
    <row r="22" spans="1:31" x14ac:dyDescent="0.2">
      <c r="A22">
        <v>3</v>
      </c>
      <c r="B22">
        <v>4</v>
      </c>
      <c r="C22">
        <v>20</v>
      </c>
      <c r="D22">
        <v>3</v>
      </c>
      <c r="E22">
        <v>4</v>
      </c>
      <c r="F22">
        <v>30</v>
      </c>
      <c r="I22">
        <v>3</v>
      </c>
      <c r="J22">
        <v>4</v>
      </c>
      <c r="K22">
        <v>30</v>
      </c>
      <c r="N22">
        <v>2</v>
      </c>
      <c r="O22">
        <v>4</v>
      </c>
      <c r="P22">
        <v>20</v>
      </c>
      <c r="T22">
        <v>3</v>
      </c>
      <c r="U22">
        <v>4</v>
      </c>
      <c r="V22">
        <v>25</v>
      </c>
      <c r="W22">
        <v>2</v>
      </c>
      <c r="X22">
        <v>4</v>
      </c>
      <c r="Y22">
        <v>24.7</v>
      </c>
      <c r="Z22">
        <v>3</v>
      </c>
      <c r="AA22">
        <v>4</v>
      </c>
      <c r="AB22">
        <v>25</v>
      </c>
      <c r="AC22">
        <v>3</v>
      </c>
      <c r="AD22">
        <v>4</v>
      </c>
      <c r="AE22">
        <v>27.75</v>
      </c>
    </row>
    <row r="23" spans="1:31" x14ac:dyDescent="0.2">
      <c r="A23">
        <v>3</v>
      </c>
      <c r="B23">
        <v>5</v>
      </c>
      <c r="C23">
        <v>29.5</v>
      </c>
      <c r="D23">
        <v>3</v>
      </c>
      <c r="E23">
        <v>5</v>
      </c>
      <c r="F23">
        <v>30</v>
      </c>
      <c r="I23">
        <v>3</v>
      </c>
      <c r="J23">
        <v>5</v>
      </c>
      <c r="K23">
        <v>30</v>
      </c>
      <c r="P23" s="33">
        <f>SUM(P19:P22)</f>
        <v>113.15</v>
      </c>
      <c r="Q23" s="37"/>
      <c r="T23">
        <f>SUM(T19:T22)</f>
        <v>11</v>
      </c>
      <c r="V23" s="33">
        <f>SUM(V19:V22)</f>
        <v>90</v>
      </c>
      <c r="W23" s="37">
        <v>2</v>
      </c>
      <c r="X23">
        <v>5</v>
      </c>
      <c r="Y23">
        <v>19.5</v>
      </c>
      <c r="Z23" s="37">
        <v>3</v>
      </c>
      <c r="AA23">
        <v>5</v>
      </c>
      <c r="AB23">
        <v>30</v>
      </c>
      <c r="AC23">
        <v>5</v>
      </c>
      <c r="AD23">
        <v>5</v>
      </c>
      <c r="AE23">
        <v>40.049999999999997</v>
      </c>
    </row>
    <row r="24" spans="1:31" x14ac:dyDescent="0.2">
      <c r="A24">
        <v>3</v>
      </c>
      <c r="B24">
        <v>6</v>
      </c>
      <c r="C24">
        <v>20</v>
      </c>
      <c r="D24">
        <v>3</v>
      </c>
      <c r="E24">
        <v>6</v>
      </c>
      <c r="F24">
        <v>30</v>
      </c>
      <c r="I24">
        <f>SUM(I19:I23)</f>
        <v>13</v>
      </c>
      <c r="K24" s="33">
        <f>SUM(K19:K23)</f>
        <v>129.94999999999999</v>
      </c>
      <c r="W24">
        <v>2</v>
      </c>
      <c r="X24">
        <v>6</v>
      </c>
      <c r="Y24">
        <v>19.350000000000001</v>
      </c>
      <c r="Z24">
        <v>3</v>
      </c>
      <c r="AA24">
        <v>6</v>
      </c>
      <c r="AB24">
        <v>30</v>
      </c>
      <c r="AC24">
        <v>5</v>
      </c>
      <c r="AD24">
        <v>6</v>
      </c>
      <c r="AE24">
        <v>40</v>
      </c>
    </row>
    <row r="25" spans="1:31" x14ac:dyDescent="0.2">
      <c r="A25">
        <v>1</v>
      </c>
      <c r="B25">
        <v>7</v>
      </c>
      <c r="C25">
        <v>11</v>
      </c>
      <c r="D25">
        <v>5</v>
      </c>
      <c r="E25">
        <v>7</v>
      </c>
      <c r="F25">
        <v>41</v>
      </c>
      <c r="X25">
        <f>SUM(X19:X24)</f>
        <v>21</v>
      </c>
      <c r="Y25" s="33">
        <f>SUM(Y19:Y24)</f>
        <v>120.75999999999999</v>
      </c>
      <c r="Z25">
        <v>3</v>
      </c>
      <c r="AA25">
        <v>7</v>
      </c>
      <c r="AB25">
        <v>30</v>
      </c>
      <c r="AC25">
        <v>5</v>
      </c>
      <c r="AD25">
        <v>7</v>
      </c>
      <c r="AE25">
        <v>40</v>
      </c>
    </row>
    <row r="26" spans="1:31" x14ac:dyDescent="0.2">
      <c r="A26">
        <v>1</v>
      </c>
      <c r="B26">
        <v>8</v>
      </c>
      <c r="C26">
        <v>11.5</v>
      </c>
      <c r="D26">
        <v>5</v>
      </c>
      <c r="E26">
        <v>8</v>
      </c>
      <c r="F26">
        <v>41</v>
      </c>
      <c r="Z26">
        <v>2</v>
      </c>
      <c r="AA26">
        <v>8</v>
      </c>
      <c r="AB26">
        <v>20</v>
      </c>
      <c r="AC26">
        <v>5</v>
      </c>
      <c r="AD26">
        <v>8</v>
      </c>
      <c r="AE26">
        <v>40</v>
      </c>
    </row>
    <row r="27" spans="1:31" x14ac:dyDescent="0.2">
      <c r="A27">
        <v>1</v>
      </c>
      <c r="B27">
        <v>9</v>
      </c>
      <c r="C27">
        <v>12</v>
      </c>
      <c r="D27">
        <v>5</v>
      </c>
      <c r="E27">
        <v>9</v>
      </c>
      <c r="F27">
        <v>41</v>
      </c>
      <c r="Z27">
        <v>3</v>
      </c>
      <c r="AA27">
        <v>9</v>
      </c>
      <c r="AB27">
        <v>30</v>
      </c>
      <c r="AC27">
        <v>5</v>
      </c>
      <c r="AD27">
        <v>9</v>
      </c>
      <c r="AE27">
        <v>40</v>
      </c>
    </row>
    <row r="28" spans="1:31" x14ac:dyDescent="0.2">
      <c r="A28">
        <v>2</v>
      </c>
      <c r="B28">
        <v>10</v>
      </c>
      <c r="C28">
        <v>17</v>
      </c>
      <c r="D28">
        <v>5</v>
      </c>
      <c r="E28">
        <v>10</v>
      </c>
      <c r="F28">
        <v>41</v>
      </c>
      <c r="Z28">
        <f>SUM(Z19:Z27)</f>
        <v>24</v>
      </c>
      <c r="AB28" s="33">
        <f>SUM(AB19:AB27)</f>
        <v>232</v>
      </c>
      <c r="AC28" s="37">
        <v>1</v>
      </c>
      <c r="AD28">
        <v>10</v>
      </c>
      <c r="AE28">
        <v>12.25</v>
      </c>
    </row>
    <row r="29" spans="1:31" x14ac:dyDescent="0.2">
      <c r="A29">
        <v>2</v>
      </c>
      <c r="B29">
        <v>11</v>
      </c>
      <c r="C29">
        <v>17</v>
      </c>
      <c r="D29">
        <v>5</v>
      </c>
      <c r="E29">
        <v>11</v>
      </c>
      <c r="F29">
        <v>41</v>
      </c>
      <c r="AC29">
        <v>2</v>
      </c>
      <c r="AD29">
        <v>11</v>
      </c>
      <c r="AE29">
        <v>20</v>
      </c>
    </row>
    <row r="30" spans="1:31" x14ac:dyDescent="0.2">
      <c r="A30">
        <v>1</v>
      </c>
      <c r="B30">
        <v>12</v>
      </c>
      <c r="C30">
        <v>12.45</v>
      </c>
      <c r="D30">
        <v>5</v>
      </c>
      <c r="E30">
        <v>12</v>
      </c>
      <c r="F30">
        <v>41</v>
      </c>
      <c r="AC30">
        <f>SUM(AC19:AC29)</f>
        <v>37</v>
      </c>
      <c r="AE30" s="33">
        <f>SUM(AE19:AE29)</f>
        <v>320.7</v>
      </c>
    </row>
    <row r="31" spans="1:31" x14ac:dyDescent="0.2">
      <c r="A31">
        <v>0</v>
      </c>
      <c r="B31">
        <v>13</v>
      </c>
      <c r="C31">
        <v>5.15</v>
      </c>
      <c r="D31">
        <v>5</v>
      </c>
      <c r="E31">
        <v>13</v>
      </c>
      <c r="F31">
        <v>41</v>
      </c>
    </row>
    <row r="32" spans="1:31" x14ac:dyDescent="0.2">
      <c r="A32">
        <v>1</v>
      </c>
      <c r="B32">
        <v>14</v>
      </c>
      <c r="C32">
        <v>8.5500000000000007</v>
      </c>
      <c r="D32">
        <v>2</v>
      </c>
      <c r="E32">
        <v>14</v>
      </c>
      <c r="F32">
        <v>13.5</v>
      </c>
    </row>
    <row r="33" spans="1:6" x14ac:dyDescent="0.2">
      <c r="A33">
        <v>0</v>
      </c>
      <c r="B33">
        <v>15</v>
      </c>
      <c r="C33">
        <v>4.3</v>
      </c>
      <c r="D33">
        <v>2</v>
      </c>
      <c r="E33">
        <v>15</v>
      </c>
      <c r="F33">
        <v>13.5</v>
      </c>
    </row>
    <row r="34" spans="1:6" x14ac:dyDescent="0.2">
      <c r="A34">
        <v>0</v>
      </c>
      <c r="B34">
        <v>16</v>
      </c>
      <c r="C34">
        <v>3.2</v>
      </c>
      <c r="D34">
        <f>SUM(D19:D33)</f>
        <v>59</v>
      </c>
      <c r="F34" s="33">
        <f>SUM(F19:F33)</f>
        <v>501</v>
      </c>
    </row>
    <row r="35" spans="1:6" x14ac:dyDescent="0.2">
      <c r="A35">
        <v>0</v>
      </c>
      <c r="B35">
        <v>17</v>
      </c>
      <c r="C35">
        <v>6.6</v>
      </c>
    </row>
    <row r="36" spans="1:6" x14ac:dyDescent="0.2">
      <c r="A36">
        <v>1</v>
      </c>
      <c r="B36">
        <v>18</v>
      </c>
      <c r="C36">
        <v>7.5</v>
      </c>
    </row>
    <row r="37" spans="1:6" x14ac:dyDescent="0.2">
      <c r="A37">
        <v>1</v>
      </c>
      <c r="B37">
        <v>19</v>
      </c>
      <c r="C37">
        <v>10</v>
      </c>
    </row>
    <row r="38" spans="1:6" x14ac:dyDescent="0.2">
      <c r="A38">
        <v>1</v>
      </c>
      <c r="C38">
        <v>8.52</v>
      </c>
    </row>
    <row r="39" spans="1:6" x14ac:dyDescent="0.2">
      <c r="A39">
        <v>1</v>
      </c>
      <c r="C39">
        <v>8.69</v>
      </c>
    </row>
    <row r="40" spans="1:6" x14ac:dyDescent="0.2">
      <c r="A40">
        <v>1</v>
      </c>
      <c r="C40">
        <v>7.48</v>
      </c>
    </row>
    <row r="41" spans="1:6" x14ac:dyDescent="0.2">
      <c r="A41">
        <v>2</v>
      </c>
      <c r="C41">
        <v>12.83</v>
      </c>
    </row>
    <row r="42" spans="1:6" x14ac:dyDescent="0.2">
      <c r="A42">
        <v>1</v>
      </c>
      <c r="C42">
        <v>8.7100000000000009</v>
      </c>
    </row>
    <row r="43" spans="1:6" x14ac:dyDescent="0.2">
      <c r="A43">
        <v>1</v>
      </c>
      <c r="C43">
        <v>7.16</v>
      </c>
    </row>
    <row r="44" spans="1:6" x14ac:dyDescent="0.2">
      <c r="A44">
        <v>1</v>
      </c>
      <c r="C44">
        <v>10.76</v>
      </c>
    </row>
    <row r="45" spans="1:6" x14ac:dyDescent="0.2">
      <c r="A45">
        <v>4</v>
      </c>
      <c r="C45">
        <v>35.799999999999997</v>
      </c>
    </row>
    <row r="46" spans="1:6" x14ac:dyDescent="0.2">
      <c r="A46">
        <v>1</v>
      </c>
      <c r="C46">
        <v>7.06</v>
      </c>
    </row>
    <row r="47" spans="1:6" x14ac:dyDescent="0.2">
      <c r="A47">
        <v>0</v>
      </c>
      <c r="C47">
        <v>1.8</v>
      </c>
    </row>
    <row r="48" spans="1:6" x14ac:dyDescent="0.2">
      <c r="A48">
        <v>0</v>
      </c>
      <c r="C48">
        <v>1.8</v>
      </c>
    </row>
    <row r="49" spans="1:4" x14ac:dyDescent="0.2">
      <c r="A49">
        <v>0</v>
      </c>
      <c r="C49">
        <v>1.8</v>
      </c>
    </row>
    <row r="50" spans="1:4" x14ac:dyDescent="0.2">
      <c r="A50">
        <v>0</v>
      </c>
      <c r="C50">
        <v>1.8</v>
      </c>
    </row>
    <row r="51" spans="1:4" x14ac:dyDescent="0.2">
      <c r="A51" s="36">
        <f>SUM(A19:A50)</f>
        <v>38</v>
      </c>
      <c r="C51" s="33">
        <f>SUM(C19:C50)</f>
        <v>359.96000000000009</v>
      </c>
      <c r="D51" s="37"/>
    </row>
  </sheetData>
  <mergeCells count="11">
    <mergeCell ref="B18:C18"/>
    <mergeCell ref="E18:F18"/>
    <mergeCell ref="G18:H18"/>
    <mergeCell ref="J18:K18"/>
    <mergeCell ref="L18:M18"/>
    <mergeCell ref="AD18:AE18"/>
    <mergeCell ref="O18:P18"/>
    <mergeCell ref="R18:S18"/>
    <mergeCell ref="U18:V18"/>
    <mergeCell ref="X18:Y18"/>
    <mergeCell ref="AA18:AB1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opLeftCell="AA1" workbookViewId="0">
      <selection activeCell="AF19" sqref="AF19"/>
    </sheetView>
  </sheetViews>
  <sheetFormatPr baseColWidth="10" defaultRowHeight="12.75" x14ac:dyDescent="0.2"/>
  <cols>
    <col min="1" max="16384" width="11.42578125" style="12"/>
  </cols>
  <sheetData>
    <row r="1" spans="1:37" ht="12.75" customHeight="1" x14ac:dyDescent="0.2">
      <c r="B1" s="272">
        <v>150</v>
      </c>
      <c r="C1" s="272"/>
      <c r="D1" s="41"/>
      <c r="E1" s="272">
        <v>200</v>
      </c>
      <c r="F1" s="272"/>
      <c r="G1" s="41"/>
      <c r="H1" s="272">
        <v>250</v>
      </c>
      <c r="I1" s="272"/>
      <c r="J1" s="41"/>
      <c r="K1" s="272">
        <v>300</v>
      </c>
      <c r="L1" s="272"/>
      <c r="M1" s="41"/>
      <c r="N1" s="272">
        <v>350</v>
      </c>
      <c r="O1" s="272"/>
      <c r="P1" s="41"/>
      <c r="Q1" s="272">
        <v>400</v>
      </c>
      <c r="R1" s="272"/>
      <c r="S1" s="41"/>
      <c r="T1" s="272">
        <v>500</v>
      </c>
      <c r="U1" s="272"/>
      <c r="V1" s="41"/>
      <c r="W1" s="272">
        <v>610</v>
      </c>
      <c r="X1" s="272"/>
      <c r="Y1" s="41"/>
      <c r="Z1" s="272">
        <v>710</v>
      </c>
      <c r="AA1" s="272"/>
      <c r="AB1" s="41"/>
      <c r="AC1" s="272">
        <v>750</v>
      </c>
      <c r="AD1" s="272"/>
      <c r="AE1" s="41"/>
      <c r="AF1" s="272">
        <v>910</v>
      </c>
      <c r="AG1" s="272"/>
      <c r="AH1" s="41"/>
      <c r="AI1" s="272">
        <v>1070</v>
      </c>
      <c r="AJ1" s="272"/>
      <c r="AK1" s="272"/>
    </row>
    <row r="2" spans="1:37" ht="12.75" customHeight="1" x14ac:dyDescent="0.2">
      <c r="B2" s="272"/>
      <c r="C2" s="272"/>
      <c r="D2" s="41"/>
      <c r="E2" s="272"/>
      <c r="F2" s="272"/>
      <c r="G2" s="41"/>
      <c r="H2" s="272"/>
      <c r="I2" s="272"/>
      <c r="J2" s="41"/>
      <c r="K2" s="272"/>
      <c r="L2" s="272"/>
      <c r="M2" s="41"/>
      <c r="N2" s="272"/>
      <c r="O2" s="272"/>
      <c r="P2" s="41"/>
      <c r="Q2" s="272"/>
      <c r="R2" s="272"/>
      <c r="S2" s="41"/>
      <c r="T2" s="272"/>
      <c r="U2" s="272"/>
      <c r="V2" s="41"/>
      <c r="W2" s="272"/>
      <c r="X2" s="272"/>
      <c r="Y2" s="41"/>
      <c r="Z2" s="272"/>
      <c r="AA2" s="272"/>
      <c r="AB2" s="41"/>
      <c r="AC2" s="272"/>
      <c r="AD2" s="272"/>
      <c r="AE2" s="41"/>
      <c r="AF2" s="272"/>
      <c r="AG2" s="272"/>
      <c r="AH2" s="41"/>
      <c r="AI2" s="272"/>
      <c r="AJ2" s="272"/>
      <c r="AK2" s="272"/>
    </row>
    <row r="3" spans="1:37" ht="13.5" thickBot="1" x14ac:dyDescent="0.25">
      <c r="A3" s="40">
        <f>C3/6</f>
        <v>2</v>
      </c>
      <c r="B3" s="12">
        <v>1</v>
      </c>
      <c r="C3" s="12">
        <v>12</v>
      </c>
      <c r="D3" s="40">
        <f t="shared" ref="D3:D5" si="0">F3/6</f>
        <v>5</v>
      </c>
      <c r="F3" s="12">
        <v>30</v>
      </c>
      <c r="G3" s="42">
        <f>I3/6</f>
        <v>5</v>
      </c>
      <c r="I3" s="12">
        <v>30</v>
      </c>
      <c r="J3" s="40">
        <f t="shared" ref="J3:J4" si="1">L3/6</f>
        <v>5</v>
      </c>
      <c r="L3" s="12">
        <v>30</v>
      </c>
      <c r="M3" s="42">
        <v>3</v>
      </c>
      <c r="O3" s="12">
        <v>19.95</v>
      </c>
      <c r="P3" s="40">
        <v>3</v>
      </c>
      <c r="R3" s="12">
        <v>19.95</v>
      </c>
      <c r="S3" s="40">
        <v>3</v>
      </c>
      <c r="U3" s="12">
        <v>20.8</v>
      </c>
      <c r="V3" s="40">
        <f t="shared" ref="V3" si="2">X3/6</f>
        <v>5</v>
      </c>
      <c r="X3" s="12">
        <v>30</v>
      </c>
      <c r="Y3" s="42">
        <v>4</v>
      </c>
      <c r="AA3" s="12">
        <v>24.1</v>
      </c>
      <c r="AB3" s="40">
        <v>2</v>
      </c>
      <c r="AD3" s="12">
        <v>12.43</v>
      </c>
      <c r="AE3" s="40">
        <v>5</v>
      </c>
      <c r="AG3" s="12">
        <v>33.700000000000003</v>
      </c>
      <c r="AH3" s="40">
        <f t="shared" ref="AH3:AH11" si="3">AJ3/6</f>
        <v>2</v>
      </c>
      <c r="AJ3" s="12">
        <v>12</v>
      </c>
    </row>
    <row r="4" spans="1:37" ht="13.5" thickBot="1" x14ac:dyDescent="0.25">
      <c r="A4" s="40">
        <v>1</v>
      </c>
      <c r="B4" s="12">
        <v>2</v>
      </c>
      <c r="C4" s="12">
        <v>11</v>
      </c>
      <c r="D4" s="40">
        <f t="shared" si="0"/>
        <v>5</v>
      </c>
      <c r="F4" s="12">
        <v>30</v>
      </c>
      <c r="G4" s="40"/>
      <c r="I4" s="39">
        <f>I3</f>
        <v>30</v>
      </c>
      <c r="J4" s="40">
        <f t="shared" si="1"/>
        <v>5</v>
      </c>
      <c r="L4" s="12">
        <v>30</v>
      </c>
      <c r="M4" s="40"/>
      <c r="O4" s="39">
        <f>SUM(O2:O3)</f>
        <v>19.95</v>
      </c>
      <c r="P4" s="40">
        <v>3</v>
      </c>
      <c r="R4" s="12">
        <v>20</v>
      </c>
      <c r="S4" s="40">
        <v>2</v>
      </c>
      <c r="U4" s="12">
        <v>15.78</v>
      </c>
      <c r="V4" s="40">
        <v>3</v>
      </c>
      <c r="X4" s="12">
        <v>23.9</v>
      </c>
      <c r="Y4" s="40"/>
      <c r="AA4" s="39">
        <f>SUM(AA3)</f>
        <v>24.1</v>
      </c>
      <c r="AB4" s="40">
        <v>3</v>
      </c>
      <c r="AD4" s="12">
        <v>20.2</v>
      </c>
      <c r="AE4" s="40">
        <v>6</v>
      </c>
      <c r="AG4" s="12">
        <v>40</v>
      </c>
      <c r="AH4" s="40">
        <v>4</v>
      </c>
      <c r="AJ4" s="12">
        <v>26.55</v>
      </c>
    </row>
    <row r="5" spans="1:37" ht="13.5" thickBot="1" x14ac:dyDescent="0.25">
      <c r="A5" s="40">
        <v>4</v>
      </c>
      <c r="B5" s="12">
        <v>3</v>
      </c>
      <c r="C5" s="12">
        <v>27</v>
      </c>
      <c r="D5" s="40">
        <f t="shared" si="0"/>
        <v>5</v>
      </c>
      <c r="F5" s="12">
        <v>30</v>
      </c>
      <c r="G5" s="40"/>
      <c r="J5" s="42">
        <f>SUM(J3:J4)</f>
        <v>10</v>
      </c>
      <c r="L5" s="39">
        <f>SUM(L3:L4)</f>
        <v>60</v>
      </c>
      <c r="M5" s="40"/>
      <c r="P5" s="40">
        <f t="shared" ref="P5" si="4">R5/6</f>
        <v>5</v>
      </c>
      <c r="R5" s="12">
        <v>30</v>
      </c>
      <c r="S5" s="40">
        <f t="shared" ref="S5:S6" si="5">U5/6</f>
        <v>5</v>
      </c>
      <c r="U5" s="12">
        <v>30</v>
      </c>
      <c r="V5" s="40">
        <v>4</v>
      </c>
      <c r="X5" s="12">
        <v>24.78</v>
      </c>
      <c r="Y5" s="40"/>
      <c r="AB5" s="40">
        <v>3</v>
      </c>
      <c r="AD5" s="12">
        <v>19.7</v>
      </c>
      <c r="AE5" s="40">
        <v>6</v>
      </c>
      <c r="AG5" s="12">
        <v>40</v>
      </c>
      <c r="AH5" s="40">
        <f t="shared" si="3"/>
        <v>5</v>
      </c>
      <c r="AJ5" s="12">
        <v>30</v>
      </c>
    </row>
    <row r="6" spans="1:37" ht="13.5" thickBot="1" x14ac:dyDescent="0.25">
      <c r="A6" s="40">
        <v>3</v>
      </c>
      <c r="B6" s="12">
        <v>4</v>
      </c>
      <c r="C6" s="12">
        <v>20</v>
      </c>
      <c r="D6" s="40">
        <v>2</v>
      </c>
      <c r="F6" s="12">
        <v>14</v>
      </c>
      <c r="G6" s="40"/>
      <c r="J6" s="40"/>
      <c r="M6" s="40"/>
      <c r="P6" s="42">
        <f>SUM(P3:P5)</f>
        <v>11</v>
      </c>
      <c r="R6" s="39">
        <f>SUM(R3:R5)</f>
        <v>69.95</v>
      </c>
      <c r="S6" s="40">
        <f t="shared" si="5"/>
        <v>5</v>
      </c>
      <c r="U6" s="12">
        <v>30</v>
      </c>
      <c r="V6" s="40">
        <v>3</v>
      </c>
      <c r="X6" s="12">
        <v>19.5</v>
      </c>
      <c r="Y6" s="40"/>
      <c r="AB6" s="40">
        <v>4</v>
      </c>
      <c r="AD6" s="12">
        <v>26.2</v>
      </c>
      <c r="AE6" s="40">
        <v>6</v>
      </c>
      <c r="AG6" s="12">
        <v>40</v>
      </c>
      <c r="AH6" s="40">
        <v>4</v>
      </c>
      <c r="AJ6" s="12">
        <v>24.75</v>
      </c>
    </row>
    <row r="7" spans="1:37" ht="13.5" thickBot="1" x14ac:dyDescent="0.25">
      <c r="A7" s="40">
        <v>4</v>
      </c>
      <c r="B7" s="12">
        <v>5</v>
      </c>
      <c r="C7" s="12">
        <v>29.5</v>
      </c>
      <c r="D7" s="40">
        <v>2</v>
      </c>
      <c r="F7" s="12">
        <v>14</v>
      </c>
      <c r="G7" s="40"/>
      <c r="J7" s="40"/>
      <c r="M7" s="40"/>
      <c r="P7" s="40"/>
      <c r="S7" s="42">
        <f>SUM(S3:S6)</f>
        <v>15</v>
      </c>
      <c r="U7" s="39">
        <f>SUM(U3:U6)</f>
        <v>96.58</v>
      </c>
      <c r="V7" s="40">
        <v>4</v>
      </c>
      <c r="X7" s="12">
        <v>25</v>
      </c>
      <c r="Y7" s="40"/>
      <c r="AB7" s="42">
        <f>SUM(AB3:AB6)</f>
        <v>12</v>
      </c>
      <c r="AD7" s="39">
        <f>SUM(AD3:AD6)</f>
        <v>78.53</v>
      </c>
      <c r="AE7" s="40">
        <v>6</v>
      </c>
      <c r="AG7" s="12">
        <v>40</v>
      </c>
      <c r="AH7" s="40">
        <v>4</v>
      </c>
      <c r="AJ7" s="12">
        <v>25.25</v>
      </c>
    </row>
    <row r="8" spans="1:37" ht="13.5" thickBot="1" x14ac:dyDescent="0.25">
      <c r="A8" s="40">
        <v>3</v>
      </c>
      <c r="B8" s="12">
        <v>6</v>
      </c>
      <c r="C8" s="12">
        <v>20</v>
      </c>
      <c r="D8" s="42">
        <f>SUM(D3:D7)</f>
        <v>19</v>
      </c>
      <c r="F8" s="39">
        <f>SUM(F3:F7)</f>
        <v>118</v>
      </c>
      <c r="G8" s="40"/>
      <c r="J8" s="40"/>
      <c r="M8" s="40"/>
      <c r="P8" s="40"/>
      <c r="S8" s="40"/>
      <c r="V8" s="42">
        <f>SUM(V3:V7)</f>
        <v>19</v>
      </c>
      <c r="X8" s="39">
        <f>SUM(X3:X7)</f>
        <v>123.18</v>
      </c>
      <c r="Y8" s="40"/>
      <c r="AB8" s="40"/>
      <c r="AE8" s="40">
        <v>6</v>
      </c>
      <c r="AG8" s="12">
        <v>40</v>
      </c>
      <c r="AH8" s="40">
        <v>4</v>
      </c>
      <c r="AJ8" s="12">
        <v>24.7</v>
      </c>
    </row>
    <row r="9" spans="1:37" x14ac:dyDescent="0.2">
      <c r="A9" s="40">
        <v>1</v>
      </c>
      <c r="B9" s="12">
        <v>7</v>
      </c>
      <c r="C9" s="12">
        <v>11</v>
      </c>
      <c r="D9" s="40"/>
      <c r="G9" s="40"/>
      <c r="J9" s="40"/>
      <c r="M9" s="40"/>
      <c r="P9" s="40"/>
      <c r="S9" s="40"/>
      <c r="V9" s="40"/>
      <c r="Y9" s="40"/>
      <c r="AB9" s="40"/>
      <c r="AE9" s="40">
        <v>2</v>
      </c>
      <c r="AG9" s="12">
        <v>15.8</v>
      </c>
      <c r="AH9" s="40">
        <f t="shared" si="3"/>
        <v>5</v>
      </c>
      <c r="AJ9" s="12">
        <v>30</v>
      </c>
    </row>
    <row r="10" spans="1:37" x14ac:dyDescent="0.2">
      <c r="A10" s="40">
        <v>1</v>
      </c>
      <c r="B10" s="12">
        <v>8</v>
      </c>
      <c r="C10" s="12">
        <v>11.5</v>
      </c>
      <c r="AE10" s="40">
        <v>4</v>
      </c>
      <c r="AG10" s="12">
        <v>25</v>
      </c>
      <c r="AH10" s="40">
        <v>4</v>
      </c>
      <c r="AJ10" s="12">
        <v>29</v>
      </c>
    </row>
    <row r="11" spans="1:37" ht="13.5" thickBot="1" x14ac:dyDescent="0.25">
      <c r="A11" s="40">
        <f t="shared" ref="A11" si="6">C11/6</f>
        <v>2</v>
      </c>
      <c r="B11" s="12">
        <v>9</v>
      </c>
      <c r="C11" s="12">
        <v>12</v>
      </c>
      <c r="AE11" s="40">
        <v>4</v>
      </c>
      <c r="AG11" s="12">
        <v>26.7</v>
      </c>
      <c r="AH11" s="40">
        <f t="shared" si="3"/>
        <v>5</v>
      </c>
      <c r="AJ11" s="12">
        <v>30</v>
      </c>
    </row>
    <row r="12" spans="1:37" ht="13.5" thickBot="1" x14ac:dyDescent="0.25">
      <c r="A12" s="40">
        <v>1</v>
      </c>
      <c r="B12" s="12">
        <v>10</v>
      </c>
      <c r="C12" s="12">
        <v>17</v>
      </c>
      <c r="AE12" s="42">
        <f>SUM(AE3:AE11)</f>
        <v>45</v>
      </c>
      <c r="AG12" s="39">
        <f>SUM(AG3:AG11)</f>
        <v>301.2</v>
      </c>
      <c r="AH12" s="40">
        <v>3</v>
      </c>
      <c r="AJ12" s="12">
        <v>20.04</v>
      </c>
    </row>
    <row r="13" spans="1:37" ht="13.5" thickBot="1" x14ac:dyDescent="0.25">
      <c r="A13" s="40">
        <v>1</v>
      </c>
      <c r="B13" s="12">
        <v>11</v>
      </c>
      <c r="C13" s="12">
        <v>17</v>
      </c>
      <c r="AH13" s="40">
        <v>4</v>
      </c>
      <c r="AJ13" s="12">
        <v>29.5</v>
      </c>
    </row>
    <row r="14" spans="1:37" ht="13.5" thickBot="1" x14ac:dyDescent="0.25">
      <c r="A14" s="40">
        <v>1</v>
      </c>
      <c r="B14" s="12">
        <v>12</v>
      </c>
      <c r="C14" s="12">
        <v>12.45</v>
      </c>
      <c r="AH14" s="42">
        <f>SUM(AH3:AH13)</f>
        <v>44</v>
      </c>
      <c r="AJ14" s="39">
        <f>SUM(AJ3:AJ13)</f>
        <v>281.78999999999996</v>
      </c>
    </row>
    <row r="15" spans="1:37" x14ac:dyDescent="0.2">
      <c r="A15" s="40">
        <v>0</v>
      </c>
      <c r="B15" s="12">
        <v>13</v>
      </c>
      <c r="C15" s="12">
        <v>5.15</v>
      </c>
    </row>
    <row r="16" spans="1:37" x14ac:dyDescent="0.2">
      <c r="A16" s="40">
        <v>1</v>
      </c>
      <c r="B16" s="12">
        <v>14</v>
      </c>
      <c r="C16" s="12">
        <v>8.5500000000000007</v>
      </c>
    </row>
    <row r="17" spans="1:3" x14ac:dyDescent="0.2">
      <c r="A17" s="40">
        <v>0</v>
      </c>
      <c r="B17" s="12">
        <v>15</v>
      </c>
      <c r="C17" s="12">
        <v>4.3</v>
      </c>
    </row>
    <row r="18" spans="1:3" x14ac:dyDescent="0.2">
      <c r="A18" s="40">
        <v>0</v>
      </c>
      <c r="B18" s="12">
        <v>16</v>
      </c>
      <c r="C18" s="12">
        <v>3.2</v>
      </c>
    </row>
    <row r="19" spans="1:3" x14ac:dyDescent="0.2">
      <c r="A19" s="40">
        <v>1</v>
      </c>
      <c r="B19" s="12">
        <v>17</v>
      </c>
      <c r="C19" s="12">
        <v>6.6</v>
      </c>
    </row>
    <row r="20" spans="1:3" x14ac:dyDescent="0.2">
      <c r="A20" s="40">
        <v>1</v>
      </c>
      <c r="B20" s="12">
        <v>18</v>
      </c>
      <c r="C20" s="12">
        <v>7.5</v>
      </c>
    </row>
    <row r="21" spans="1:3" ht="13.5" thickBot="1" x14ac:dyDescent="0.25">
      <c r="A21" s="40">
        <v>1</v>
      </c>
      <c r="B21" s="12">
        <v>19</v>
      </c>
      <c r="C21" s="12">
        <v>10</v>
      </c>
    </row>
    <row r="22" spans="1:3" ht="13.5" thickBot="1" x14ac:dyDescent="0.25">
      <c r="A22" s="42">
        <f>SUM(A3:A21)</f>
        <v>28</v>
      </c>
      <c r="C22" s="39">
        <f>SUM(C3:C21)</f>
        <v>245.75</v>
      </c>
    </row>
  </sheetData>
  <mergeCells count="13">
    <mergeCell ref="AK1:AK2"/>
    <mergeCell ref="T1:U2"/>
    <mergeCell ref="W1:X2"/>
    <mergeCell ref="Z1:AA2"/>
    <mergeCell ref="AC1:AD2"/>
    <mergeCell ref="AF1:AG2"/>
    <mergeCell ref="AI1:AJ2"/>
    <mergeCell ref="Q1:R2"/>
    <mergeCell ref="B1:C2"/>
    <mergeCell ref="E1:F2"/>
    <mergeCell ref="H1:I2"/>
    <mergeCell ref="K1:L2"/>
    <mergeCell ref="N1:O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DATOS</vt:lpstr>
      <vt:lpstr>CARATULA</vt:lpstr>
      <vt:lpstr>INSTALACION HIDROSANITARIA</vt:lpstr>
      <vt:lpstr>Hoja1</vt:lpstr>
      <vt:lpstr>Hoja2</vt:lpstr>
      <vt:lpstr>sanitaria final</vt:lpstr>
      <vt:lpstr>CARATULA!Área_de_impresión</vt:lpstr>
      <vt:lpstr>'INSTALACION HIDROSANITARIA'!Área_de_impresión</vt:lpstr>
      <vt:lpstr>CARATULA!Títulos_a_imprimir</vt:lpstr>
      <vt:lpstr>'INSTALACION HIDROSANITARIA'!Títulos_a_imprimir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16</dc:creator>
  <cp:lastModifiedBy>Trejo Ordoñez, Arturo</cp:lastModifiedBy>
  <cp:lastPrinted>2014-08-12T18:47:43Z</cp:lastPrinted>
  <dcterms:created xsi:type="dcterms:W3CDTF">2011-05-26T15:13:33Z</dcterms:created>
  <dcterms:modified xsi:type="dcterms:W3CDTF">2015-04-01T00:26:34Z</dcterms:modified>
</cp:coreProperties>
</file>