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rejo01\Documents\12 Obra Plaza San Martín Tex\Prebases 31-03-2015\documentos técnicos N14\CATALOGOS\"/>
    </mc:Choice>
  </mc:AlternateContent>
  <bookViews>
    <workbookView xWindow="-15" yWindow="-15" windowWidth="10800" windowHeight="10335" tabRatio="814" activeTab="2"/>
  </bookViews>
  <sheets>
    <sheet name="DATOS" sheetId="4" r:id="rId1"/>
    <sheet name="CARATULA" sheetId="5" r:id="rId2"/>
    <sheet name="CUARTOS DE MAQUINAS" sheetId="2" r:id="rId3"/>
    <sheet name="Hoja1" sheetId="3" state="hidden" r:id="rId4"/>
  </sheets>
  <externalReferences>
    <externalReference r:id="rId5"/>
  </externalReferences>
  <definedNames>
    <definedName name="area" localSheetId="1">#REF!</definedName>
    <definedName name="area">#REF!</definedName>
    <definedName name="_xlnm.Print_Area" localSheetId="1">CARATULA!$A$1:$K$51</definedName>
    <definedName name="_xlnm.Print_Area" localSheetId="2">'CUARTOS DE MAQUINAS'!$A$1:$F$116</definedName>
    <definedName name="ASDASD" localSheetId="1">#REF!</definedName>
    <definedName name="ASDASD">#REF!</definedName>
    <definedName name="cargo" localSheetId="1">#REF!</definedName>
    <definedName name="cargo">#REF!</definedName>
    <definedName name="cargocontacto" localSheetId="1">#REF!</definedName>
    <definedName name="cargocontacto">#REF!</definedName>
    <definedName name="cargoresponsabledelaobra" localSheetId="1">#REF!</definedName>
    <definedName name="cargoresponsabledelaobra">#REF!</definedName>
    <definedName name="cargovendedor" localSheetId="1">#REF!</definedName>
    <definedName name="cargovendedor">#REF!</definedName>
    <definedName name="ciudad" localSheetId="1">#REF!</definedName>
    <definedName name="ciudad">#REF!</definedName>
    <definedName name="ciudad2">#REF!</definedName>
    <definedName name="ciudadcliente" localSheetId="1">#REF!</definedName>
    <definedName name="ciudadcliente">#REF!</definedName>
    <definedName name="ciudaddelaobra" localSheetId="1">#REF!</definedName>
    <definedName name="ciudaddelaobra">#REF!</definedName>
    <definedName name="cmic" localSheetId="1">#REF!</definedName>
    <definedName name="cmic">#REF!</definedName>
    <definedName name="codigodelaobra" localSheetId="1">#REF!</definedName>
    <definedName name="codigodelaobra">#REF!</definedName>
    <definedName name="codigopostalcliente" localSheetId="1">#REF!</definedName>
    <definedName name="codigopostalcliente">#REF!</definedName>
    <definedName name="codigopostaldelaobra" localSheetId="1">#REF!</definedName>
    <definedName name="codigopostaldelaobra">#REF!</definedName>
    <definedName name="codigovendedor" localSheetId="1">#REF!</definedName>
    <definedName name="codigovendedor">#REF!</definedName>
    <definedName name="colonia" localSheetId="1">#REF!</definedName>
    <definedName name="colonia">#REF!</definedName>
    <definedName name="coloniacliente" localSheetId="1">#REF!</definedName>
    <definedName name="coloniacliente">#REF!</definedName>
    <definedName name="coloniadelaobra" localSheetId="1">#REF!</definedName>
    <definedName name="coloniadelaobra">#REF!</definedName>
    <definedName name="contactocliente" localSheetId="1">#REF!</definedName>
    <definedName name="contactocliente">#REF!</definedName>
    <definedName name="decimalesredondeo" localSheetId="1">#REF!</definedName>
    <definedName name="decimalesredondeo">#REF!</definedName>
    <definedName name="departamento" localSheetId="1">#REF!</definedName>
    <definedName name="departamento">#REF!</definedName>
    <definedName name="direccioncliente" localSheetId="1">#REF!</definedName>
    <definedName name="direccioncliente">#REF!</definedName>
    <definedName name="direcciondeconcurso" localSheetId="1">#REF!</definedName>
    <definedName name="direcciondeconcurso">#REF!</definedName>
    <definedName name="direcciondelaobra" localSheetId="1">#REF!</definedName>
    <definedName name="direcciondelaobra">#REF!</definedName>
    <definedName name="domicilio" localSheetId="1">#REF!</definedName>
    <definedName name="domicilio">#REF!</definedName>
    <definedName name="email" localSheetId="1">#REF!</definedName>
    <definedName name="email">#REF!</definedName>
    <definedName name="emailcliente" localSheetId="1">#REF!</definedName>
    <definedName name="emailcliente">#REF!</definedName>
    <definedName name="emaildelaobra" localSheetId="1">#REF!</definedName>
    <definedName name="emaildelaobra">#REF!</definedName>
    <definedName name="estado" localSheetId="1">#REF!</definedName>
    <definedName name="estado">#REF!</definedName>
    <definedName name="estado2">#REF!</definedName>
    <definedName name="estadodelaobra" localSheetId="1">#REF!</definedName>
    <definedName name="estadodelaobra">#REF!</definedName>
    <definedName name="fechaconvocatoria" localSheetId="1">#REF!</definedName>
    <definedName name="fechaconvocatoria">#REF!</definedName>
    <definedName name="fechadeconcurso" localSheetId="1">#REF!</definedName>
    <definedName name="fechadeconcurso">#REF!</definedName>
    <definedName name="fechainicio" localSheetId="1">#REF!</definedName>
    <definedName name="fechainicio">#REF!</definedName>
    <definedName name="fechaterminacion" localSheetId="1">#REF!</definedName>
    <definedName name="fechaterminacion">#REF!</definedName>
    <definedName name="imss" localSheetId="1">#REF!</definedName>
    <definedName name="imss">#REF!</definedName>
    <definedName name="infonavit" localSheetId="1">#REF!</definedName>
    <definedName name="infonavit">#REF!</definedName>
    <definedName name="mailcontacto" localSheetId="1">#REF!</definedName>
    <definedName name="mailcontacto">#REF!</definedName>
    <definedName name="mailvendedor" localSheetId="1">#REF!</definedName>
    <definedName name="mailvendedor">#REF!</definedName>
    <definedName name="nombrecliente" localSheetId="1">#REF!</definedName>
    <definedName name="nombrecliente">#REF!</definedName>
    <definedName name="nombredelaobra" localSheetId="1">#REF!</definedName>
    <definedName name="nombredelaobra">#REF!</definedName>
    <definedName name="nombrevendedor" localSheetId="1">#REF!</definedName>
    <definedName name="nombrevendedor">#REF!</definedName>
    <definedName name="numconvocatoria" localSheetId="1">#REF!</definedName>
    <definedName name="numconvocatoria">#REF!</definedName>
    <definedName name="numerodeconcurso" localSheetId="1">#REF!</definedName>
    <definedName name="numerodeconcurso">#REF!</definedName>
    <definedName name="plazocalculado" localSheetId="1">#REF!</definedName>
    <definedName name="plazocalculado">#REF!</definedName>
    <definedName name="plazoreal" localSheetId="1">#REF!</definedName>
    <definedName name="plazoreal">#REF!</definedName>
    <definedName name="porcentajeivapresupuesto" localSheetId="1">#REF!</definedName>
    <definedName name="porcentajeivapresupuesto">#REF!</definedName>
    <definedName name="primeramoneda" localSheetId="1">#REF!</definedName>
    <definedName name="primeramoneda">#REF!</definedName>
    <definedName name="razonsocial" localSheetId="1">#REF!</definedName>
    <definedName name="razonsocial">#REF!</definedName>
    <definedName name="remateprimeramoneda" localSheetId="1">#REF!</definedName>
    <definedName name="remateprimeramoneda">#REF!</definedName>
    <definedName name="rematesegundamoneda" localSheetId="1">#REF!</definedName>
    <definedName name="rematesegundamoneda">#REF!</definedName>
    <definedName name="responsable" localSheetId="1">#REF!</definedName>
    <definedName name="responsable">#REF!</definedName>
    <definedName name="responsabledelaobra" localSheetId="1">#REF!</definedName>
    <definedName name="responsabledelaobra">#REF!</definedName>
    <definedName name="rfc" localSheetId="1">#REF!</definedName>
    <definedName name="rfc">#REF!</definedName>
    <definedName name="segundamoneda" localSheetId="1">#REF!</definedName>
    <definedName name="segundamoneda">#REF!</definedName>
    <definedName name="telefono" localSheetId="1">#REF!</definedName>
    <definedName name="telefono">#REF!</definedName>
    <definedName name="telefonocliente" localSheetId="1">#REF!</definedName>
    <definedName name="telefonocliente">#REF!</definedName>
    <definedName name="telefonocontacto" localSheetId="1">#REF!</definedName>
    <definedName name="telefonocontacto">#REF!</definedName>
    <definedName name="telefonodelaobra" localSheetId="1">#REF!</definedName>
    <definedName name="telefonodelaobra">#REF!</definedName>
    <definedName name="telefonovendedor" localSheetId="1">#REF!</definedName>
    <definedName name="telefonovendedor">#REF!</definedName>
    <definedName name="tipodelicitacion" localSheetId="1">#REF!</definedName>
    <definedName name="tipodelicitacion">#REF!</definedName>
    <definedName name="_xlnm.Print_Titles" localSheetId="1">CARATULA!$1:$7</definedName>
    <definedName name="_xlnm.Print_Titles" localSheetId="2">'CUARTOS DE MAQUINAS'!$2:$14</definedName>
    <definedName name="totalpresupuestoprimeramoneda" localSheetId="1">#REF!</definedName>
    <definedName name="totalpresupuestoprimeramoneda">#REF!</definedName>
    <definedName name="totalpresupuestosegundamoneda" localSheetId="1">#REF!</definedName>
    <definedName name="totalpresupuestosegundamoneda">#REF!</definedName>
    <definedName name="Z_162F41BB_6EF8_4BEC_8280_B4ACEB394702_.wvu.PrintArea" localSheetId="1" hidden="1">CARATULA!$A$1:$K$51</definedName>
    <definedName name="Z_162F41BB_6EF8_4BEC_8280_B4ACEB394702_.wvu.PrintArea" localSheetId="2" hidden="1">'CUARTOS DE MAQUINAS'!$A$1:$F$116</definedName>
    <definedName name="Z_162F41BB_6EF8_4BEC_8280_B4ACEB394702_.wvu.PrintTitles" localSheetId="1" hidden="1">CARATULA!$1:$7</definedName>
    <definedName name="Z_162F41BB_6EF8_4BEC_8280_B4ACEB394702_.wvu.PrintTitles" localSheetId="2" hidden="1">'CUARTOS DE MAQUINAS'!$2:$14</definedName>
    <definedName name="Z_1E03F048_D478_4478_8644_0CE4BC87DC79_.wvu.PrintArea" localSheetId="2" hidden="1">'CUARTOS DE MAQUINAS'!$A$1:$F$116</definedName>
    <definedName name="Z_1E03F048_D478_4478_8644_0CE4BC87DC79_.wvu.PrintTitles" localSheetId="2" hidden="1">'CUARTOS DE MAQUINAS'!$2:$14</definedName>
    <definedName name="Z_207E52B2_BF48_4D16_9D87_7045D750C14B_.wvu.PrintArea" localSheetId="1" hidden="1">CARATULA!$A$1:$K$51</definedName>
    <definedName name="Z_207E52B2_BF48_4D16_9D87_7045D750C14B_.wvu.PrintArea" localSheetId="2" hidden="1">'CUARTOS DE MAQUINAS'!$A$1:$F$116</definedName>
    <definedName name="Z_207E52B2_BF48_4D16_9D87_7045D750C14B_.wvu.PrintTitles" localSheetId="1" hidden="1">CARATULA!$1:$7</definedName>
    <definedName name="Z_207E52B2_BF48_4D16_9D87_7045D750C14B_.wvu.PrintTitles" localSheetId="2" hidden="1">'CUARTOS DE MAQUINAS'!$2:$14</definedName>
    <definedName name="Z_29EEB747_74A5_4940_BEF5_9BF888B1466C_.wvu.PrintArea" localSheetId="1" hidden="1">CARATULA!$A$1:$K$51</definedName>
    <definedName name="Z_29EEB747_74A5_4940_BEF5_9BF888B1466C_.wvu.PrintArea" localSheetId="2" hidden="1">'CUARTOS DE MAQUINAS'!$A$1:$F$116</definedName>
    <definedName name="Z_29EEB747_74A5_4940_BEF5_9BF888B1466C_.wvu.PrintTitles" localSheetId="1" hidden="1">CARATULA!$1:$7</definedName>
    <definedName name="Z_29EEB747_74A5_4940_BEF5_9BF888B1466C_.wvu.PrintTitles" localSheetId="2" hidden="1">'CUARTOS DE MAQUINAS'!$2:$14</definedName>
    <definedName name="Z_3AE9DE29_F319_45CA_9007_8EBC34615D83_.wvu.PrintArea" localSheetId="1" hidden="1">CARATULA!$A$1:$J$54</definedName>
    <definedName name="Z_3AE9DE29_F319_45CA_9007_8EBC34615D83_.wvu.PrintTitles" localSheetId="1" hidden="1">CARATULA!$1:$7</definedName>
    <definedName name="Z_5E0AEEAB_0A36_45A3_8D98_7068235238A0_.wvu.PrintArea" localSheetId="2" hidden="1">'CUARTOS DE MAQUINAS'!$A$1:$F$116</definedName>
    <definedName name="Z_5E0AEEAB_0A36_45A3_8D98_7068235238A0_.wvu.PrintTitles" localSheetId="2" hidden="1">'CUARTOS DE MAQUINAS'!$2:$14</definedName>
    <definedName name="Z_77FBA20D_B7A8_4E59_9EA0_C2E164A859E5_.wvu.PrintArea" localSheetId="1" hidden="1">CARATULA!$A$1:$K$51</definedName>
    <definedName name="Z_77FBA20D_B7A8_4E59_9EA0_C2E164A859E5_.wvu.PrintArea" localSheetId="2" hidden="1">'CUARTOS DE MAQUINAS'!$A$1:$F$116</definedName>
    <definedName name="Z_77FBA20D_B7A8_4E59_9EA0_C2E164A859E5_.wvu.PrintTitles" localSheetId="1" hidden="1">CARATULA!$1:$7</definedName>
    <definedName name="Z_77FBA20D_B7A8_4E59_9EA0_C2E164A859E5_.wvu.PrintTitles" localSheetId="2" hidden="1">'CUARTOS DE MAQUINAS'!$2:$14</definedName>
    <definedName name="Z_ED85AC9F_31ED_4F26_80A8_243EAF1D1219_.wvu.PrintArea" localSheetId="1" hidden="1">CARATULA!$A$1:$K$51</definedName>
    <definedName name="Z_ED85AC9F_31ED_4F26_80A8_243EAF1D1219_.wvu.PrintArea" localSheetId="2" hidden="1">'CUARTOS DE MAQUINAS'!$A$1:$F$116</definedName>
    <definedName name="Z_ED85AC9F_31ED_4F26_80A8_243EAF1D1219_.wvu.PrintTitles" localSheetId="1" hidden="1">CARATULA!$1:$7</definedName>
    <definedName name="Z_ED85AC9F_31ED_4F26_80A8_243EAF1D1219_.wvu.PrintTitles" localSheetId="2" hidden="1">'CUARTOS DE MAQUINAS'!$2:$14</definedName>
    <definedName name="Z_F6114E7D_9C9D_4E29_A18C_0F6C3CFC0A33_.wvu.PrintArea" localSheetId="2" hidden="1">'CUARTOS DE MAQUINAS'!$A$1:$F$116</definedName>
    <definedName name="Z_F6114E7D_9C9D_4E29_A18C_0F6C3CFC0A33_.wvu.PrintTitles" localSheetId="2" hidden="1">'CUARTOS DE MAQUINAS'!$2:$14</definedName>
  </definedNames>
  <calcPr calcId="152511"/>
  <customWorkbookViews>
    <customWorkbookView name="User - Vista personalizada" guid="{1E03F048-D478-4478-8644-0CE4BC87DC79}" mergeInterval="0" personalView="1" maximized="1" xWindow="1" yWindow="1" windowWidth="1280" windowHeight="799" tabRatio="814" activeSheetId="2"/>
    <customWorkbookView name="WinuE - Vista personalizada" guid="{F6114E7D-9C9D-4E29-A18C-0F6C3CFC0A33}" autoUpdate="1" mergeInterval="5" personalView="1" maximized="1" windowWidth="1258" windowHeight="237" tabRatio="814" activeSheetId="2"/>
    <customWorkbookView name="Equipo10 - Vista personalizada" guid="{5E0AEEAB-0A36-45A3-8D98-7068235238A0}" mergeInterval="0" personalView="1" maximized="1" xWindow="1" yWindow="1" windowWidth="1152" windowHeight="643" tabRatio="814" activeSheetId="2"/>
    <customWorkbookView name="Equipo 16 - Vista personalizada" guid="{207E52B2-BF48-4D16-9D87-7045D750C14B}" mergeInterval="0" personalView="1" maximized="1" windowWidth="1362" windowHeight="543" tabRatio="814" activeSheetId="2"/>
    <customWorkbookView name="Arquitectura - Vista personalizada" guid="{ED85AC9F-31ED-4F26-80A8-243EAF1D1219}" autoUpdate="1" mergeInterval="5" personalView="1" maximized="1" windowWidth="532" windowHeight="537" tabRatio="814" activeSheetId="2"/>
    <customWorkbookView name="Usuario - Vista personalizada" guid="{162F41BB-6EF8-4BEC-8280-B4ACEB394702}" mergeInterval="0" personalView="1" maximized="1" xWindow="1" yWindow="1" windowWidth="1280" windowHeight="747" tabRatio="814" activeSheetId="2"/>
    <customWorkbookView name="Admin - Vista personalizada" guid="{29EEB747-74A5-4940-BEF5-9BF888B1466C}" mergeInterval="0" personalView="1" maximized="1" windowWidth="717" windowHeight="669" tabRatio="814" activeSheetId="2"/>
    <customWorkbookView name="equipo03 - Vista personalizada" guid="{77FBA20D-B7A8-4E59-9EA0-C2E164A859E5}" autoUpdate="1" mergeInterval="5" personalView="1" maximized="1" windowWidth="1362" windowHeight="525" tabRatio="814" activeSheetId="2"/>
  </customWorkbookViews>
  <fileRecoveryPr autoRecover="0"/>
</workbook>
</file>

<file path=xl/calcChain.xml><?xml version="1.0" encoding="utf-8"?>
<calcChain xmlns="http://schemas.openxmlformats.org/spreadsheetml/2006/main">
  <c r="A46" i="5" l="1"/>
  <c r="A43" i="5"/>
  <c r="A40" i="5"/>
  <c r="A37" i="5"/>
  <c r="A34" i="5"/>
  <c r="A31" i="5"/>
  <c r="A28" i="5"/>
  <c r="A24" i="5"/>
  <c r="A20" i="5"/>
  <c r="C5" i="2" l="1"/>
  <c r="C2" i="2"/>
  <c r="C12" i="2" l="1"/>
  <c r="C10" i="2"/>
  <c r="C8" i="2"/>
  <c r="C7" i="2"/>
  <c r="C6" i="2"/>
  <c r="C4" i="2"/>
  <c r="C3" i="2"/>
  <c r="H88" i="3" l="1"/>
  <c r="D84" i="3"/>
  <c r="B60" i="3"/>
  <c r="G52" i="3"/>
  <c r="E32" i="3"/>
  <c r="I28" i="3"/>
  <c r="K22" i="3"/>
  <c r="B13" i="3"/>
  <c r="D92" i="3" l="1"/>
  <c r="J44" i="3"/>
</calcChain>
</file>

<file path=xl/sharedStrings.xml><?xml version="1.0" encoding="utf-8"?>
<sst xmlns="http://schemas.openxmlformats.org/spreadsheetml/2006/main" count="460" uniqueCount="335">
  <si>
    <t>Código</t>
  </si>
  <si>
    <t>Unidad</t>
  </si>
  <si>
    <t>P. Unitario</t>
  </si>
  <si>
    <t xml:space="preserve">               </t>
  </si>
  <si>
    <t>Cantidad</t>
  </si>
  <si>
    <t xml:space="preserve">           </t>
  </si>
  <si>
    <t>KG</t>
  </si>
  <si>
    <t>Concepto</t>
  </si>
  <si>
    <t>Importe</t>
  </si>
  <si>
    <t>cv-1</t>
  </si>
  <si>
    <t>cv-2</t>
  </si>
  <si>
    <t>cv-3</t>
  </si>
  <si>
    <t>cv-4</t>
  </si>
  <si>
    <t>cv-5</t>
  </si>
  <si>
    <t>cv-6</t>
  </si>
  <si>
    <t>cv-7</t>
  </si>
  <si>
    <t>cv-8</t>
  </si>
  <si>
    <t>cv-9</t>
  </si>
  <si>
    <t>cv-10</t>
  </si>
  <si>
    <t>cv-11</t>
  </si>
  <si>
    <t>cv-12</t>
  </si>
  <si>
    <t>PTR-1</t>
  </si>
  <si>
    <t>PTR-2</t>
  </si>
  <si>
    <t>PTR-3</t>
  </si>
  <si>
    <t>PTR-4</t>
  </si>
  <si>
    <t>PTR-5</t>
  </si>
  <si>
    <t>PTR-6</t>
  </si>
  <si>
    <t>PTR-7</t>
  </si>
  <si>
    <t>PTR-8</t>
  </si>
  <si>
    <t>PTR-9</t>
  </si>
  <si>
    <t>PTR-10</t>
  </si>
  <si>
    <t>PTR-11</t>
  </si>
  <si>
    <t>PTR-12</t>
  </si>
  <si>
    <t>PTR-13</t>
  </si>
  <si>
    <t>PTR-14</t>
  </si>
  <si>
    <t>PTR-15</t>
  </si>
  <si>
    <t>PTR-16</t>
  </si>
  <si>
    <t>PTR-17</t>
  </si>
  <si>
    <t>PTR-18</t>
  </si>
  <si>
    <t>PTR-19</t>
  </si>
  <si>
    <t>PTR-20</t>
  </si>
  <si>
    <t>PTR-21</t>
  </si>
  <si>
    <t>PTR-22</t>
  </si>
  <si>
    <t>PTR-23</t>
  </si>
  <si>
    <t>PTR-24</t>
  </si>
  <si>
    <t>PTR-25</t>
  </si>
  <si>
    <t>PTR-26</t>
  </si>
  <si>
    <t>PTR-27</t>
  </si>
  <si>
    <t>PTR-28</t>
  </si>
  <si>
    <t>PTR-29</t>
  </si>
  <si>
    <t>PTR-30</t>
  </si>
  <si>
    <t>PTR-31</t>
  </si>
  <si>
    <t>PTR-32</t>
  </si>
  <si>
    <t>PTR-33</t>
  </si>
  <si>
    <t>PTR-34</t>
  </si>
  <si>
    <t>PTR-35</t>
  </si>
  <si>
    <t>PTR-36</t>
  </si>
  <si>
    <t>PTR-37</t>
  </si>
  <si>
    <t>PTR-38</t>
  </si>
  <si>
    <t>PTR-39</t>
  </si>
  <si>
    <t>PTR-40</t>
  </si>
  <si>
    <t>PTR-41</t>
  </si>
  <si>
    <t>PTR-42</t>
  </si>
  <si>
    <t>CS3-1</t>
  </si>
  <si>
    <t>CS3-2</t>
  </si>
  <si>
    <t>CS3-3</t>
  </si>
  <si>
    <t>CI3-1</t>
  </si>
  <si>
    <t>CI3-2</t>
  </si>
  <si>
    <t>CI3-3</t>
  </si>
  <si>
    <t>MI-R*1</t>
  </si>
  <si>
    <t>MI-R*2</t>
  </si>
  <si>
    <t>MI-R*3</t>
  </si>
  <si>
    <t>MI-R*4</t>
  </si>
  <si>
    <t>MI-R*5</t>
  </si>
  <si>
    <t>MI-R*6</t>
  </si>
  <si>
    <t>MI-R*7</t>
  </si>
  <si>
    <t>MI-R*8</t>
  </si>
  <si>
    <t>D-3*1</t>
  </si>
  <si>
    <t>D-3*2</t>
  </si>
  <si>
    <t>D-3*3</t>
  </si>
  <si>
    <t>D-3*4</t>
  </si>
  <si>
    <t>D-3*5</t>
  </si>
  <si>
    <t>D-3*6</t>
  </si>
  <si>
    <t>D-3*7</t>
  </si>
  <si>
    <t>D-3*8</t>
  </si>
  <si>
    <t>D-3*9</t>
  </si>
  <si>
    <t>D-3*10</t>
  </si>
  <si>
    <t>D-3*11</t>
  </si>
  <si>
    <t>D-3*12</t>
  </si>
  <si>
    <t>D-3*13</t>
  </si>
  <si>
    <t>D-3*14</t>
  </si>
  <si>
    <t>D-3*15</t>
  </si>
  <si>
    <t>D-3*16</t>
  </si>
  <si>
    <t>M-3*1</t>
  </si>
  <si>
    <t>M-3*2</t>
  </si>
  <si>
    <t>M-3*3</t>
  </si>
  <si>
    <t>M-3*4</t>
  </si>
  <si>
    <t>M-3*5</t>
  </si>
  <si>
    <t>M-3*6</t>
  </si>
  <si>
    <t>M-3*7</t>
  </si>
  <si>
    <t>M-3*8</t>
  </si>
  <si>
    <t>M-3*9</t>
  </si>
  <si>
    <t>M-3*10</t>
  </si>
  <si>
    <t>CI-IB*1</t>
  </si>
  <si>
    <t>CI-IB*2</t>
  </si>
  <si>
    <t>D-3A*1</t>
  </si>
  <si>
    <t>D-3A*2</t>
  </si>
  <si>
    <t>D-3A*3</t>
  </si>
  <si>
    <t>D-3A*4</t>
  </si>
  <si>
    <t>KG/M</t>
  </si>
  <si>
    <t>PTR 102x4.8</t>
  </si>
  <si>
    <t>PTR 51x4.0</t>
  </si>
  <si>
    <t>PTR 76x4.8</t>
  </si>
  <si>
    <t>PTR 51x2.8</t>
  </si>
  <si>
    <t>D-1*1</t>
  </si>
  <si>
    <t>D-1*2</t>
  </si>
  <si>
    <t>D-1*3</t>
  </si>
  <si>
    <t>D-1*4</t>
  </si>
  <si>
    <t>M-1*1</t>
  </si>
  <si>
    <t>M-1*2</t>
  </si>
  <si>
    <t>M-1*3</t>
  </si>
  <si>
    <t>M-1*4</t>
  </si>
  <si>
    <t>CI-1A*1</t>
  </si>
  <si>
    <t>CI-1A*2</t>
  </si>
  <si>
    <t>CI-1A*3</t>
  </si>
  <si>
    <t>CI-1A*4</t>
  </si>
  <si>
    <t>CI-1A*5</t>
  </si>
  <si>
    <t>CI-1A*6</t>
  </si>
  <si>
    <t>CI-1A*7</t>
  </si>
  <si>
    <t>CI-1A*8</t>
  </si>
  <si>
    <t>ARMADURAS R-3</t>
  </si>
  <si>
    <t>CS-6*1</t>
  </si>
  <si>
    <t>CS-6*2</t>
  </si>
  <si>
    <t>CS-6*3</t>
  </si>
  <si>
    <t>CI-6*1</t>
  </si>
  <si>
    <t>CI-6*2</t>
  </si>
  <si>
    <t>CI-6*3</t>
  </si>
  <si>
    <t>CS-6*4</t>
  </si>
  <si>
    <t>CS-6*5</t>
  </si>
  <si>
    <t>MS-1*1</t>
  </si>
  <si>
    <t>MS-1*2</t>
  </si>
  <si>
    <t>MS-1*3</t>
  </si>
  <si>
    <t>MS-1*4</t>
  </si>
  <si>
    <t>MS-1*5</t>
  </si>
  <si>
    <t>MS-1*6</t>
  </si>
  <si>
    <t>MS-1*7</t>
  </si>
  <si>
    <t>CI-1A*9</t>
  </si>
  <si>
    <t>CI-1A*10</t>
  </si>
  <si>
    <t>CI-1A*11</t>
  </si>
  <si>
    <t>CI-1A*12</t>
  </si>
  <si>
    <t>CI-1A*13</t>
  </si>
  <si>
    <t>CI-1A*14</t>
  </si>
  <si>
    <t>CI-1A*15</t>
  </si>
  <si>
    <t>CI-1A*16</t>
  </si>
  <si>
    <t>CI-1A*17</t>
  </si>
  <si>
    <t>CI-1A*18</t>
  </si>
  <si>
    <t>ARMADURAS R-6</t>
  </si>
  <si>
    <t>PTR 102x6.3</t>
  </si>
  <si>
    <t>PTR 102x7.9</t>
  </si>
  <si>
    <t>PTR 51x3.2</t>
  </si>
  <si>
    <t>PTR 152x102X4.8</t>
  </si>
  <si>
    <t>CATALOGO DE CONCEPTOS</t>
  </si>
  <si>
    <t>Nota: todos los conceptos de este catálogo incluyen suministro de los materiales necesarios hasta el lugar de la obra y todo lo necesario para su correcta aplicación, fabricación, colocación y/o funcionamiento. (P.U.O.T. para análisis.)</t>
  </si>
  <si>
    <t>KM:</t>
  </si>
  <si>
    <t xml:space="preserve">REVISION </t>
  </si>
  <si>
    <t>PLAZA DE COBRO "</t>
  </si>
  <si>
    <t>"</t>
  </si>
  <si>
    <t>SAN MARTIN TEXMELUCAN</t>
  </si>
  <si>
    <t xml:space="preserve">MUNICIPIO: </t>
  </si>
  <si>
    <t>AUTOPISTA:</t>
  </si>
  <si>
    <t xml:space="preserve"> MEXICO-PUEBLA</t>
  </si>
  <si>
    <t>ESTADO DE</t>
  </si>
  <si>
    <t xml:space="preserve"> PUEBLA</t>
  </si>
  <si>
    <t>CUARTOS DE MAQUINAS</t>
  </si>
  <si>
    <t>CUARTO ELECTRICO</t>
  </si>
  <si>
    <t>CTO-ELE-01</t>
  </si>
  <si>
    <t>Trazo y nivelación del terreno para desplante de obras de cuartos de máquinas, estableciendo ejes de referencia y bancos de nivel. Incluye: materiales, mano de obra, equipo, herramienta y todo lo necesario para su correcta ejecución.</t>
  </si>
  <si>
    <t>M2</t>
  </si>
  <si>
    <t>CTO-ELE-02</t>
  </si>
  <si>
    <r>
      <rPr>
        <b/>
        <sz val="9"/>
        <rFont val="Arial"/>
        <family val="2"/>
      </rPr>
      <t>Excavación a mano en cepas</t>
    </r>
    <r>
      <rPr>
        <sz val="9"/>
        <rFont val="Arial"/>
        <family val="2"/>
      </rPr>
      <t xml:space="preserve"> de 0.00 a 0.85 m. de profundidad, en material tipo II-B, volumen medido en banco, incluye: afine de taludes y fondo de apile del material a un lado de la obra.</t>
    </r>
  </si>
  <si>
    <t>M3</t>
  </si>
  <si>
    <t>CTO-ELE-03</t>
  </si>
  <si>
    <r>
      <rPr>
        <b/>
        <sz val="9"/>
        <rFont val="Arial"/>
        <family val="2"/>
      </rPr>
      <t>Relleno en cepas con material producto de la excavación</t>
    </r>
    <r>
      <rPr>
        <sz val="9"/>
        <rFont val="Arial"/>
        <family val="2"/>
      </rPr>
      <t>, compactado al 90% proctor-s, con compactador manual (bailarina), en capas de 20 cm. Incluye: suministro de todos los materiales, volteo a mano,  adición de agua necesaria, mano de obra, equipo, herramienta y todo lo necesario para su correcta ejecución.</t>
    </r>
  </si>
  <si>
    <t>CTO-ELE-04</t>
  </si>
  <si>
    <t>Acarreo en camión del material producto de la excavación con carga a maquina al primer km fuera de la obra, Incluye: carga, descarga y todo lo necesario para su correcta ejecución.</t>
  </si>
  <si>
    <t>CTO-ELE-05</t>
  </si>
  <si>
    <t>Acarreo en camión del material producto de la excavación con carga a maquina a km subsecuentes fuera de la obra, Incluye: carga, descarga y todo lo necesario para su correcta ejecución.</t>
  </si>
  <si>
    <t>CTO-ELE-06</t>
  </si>
  <si>
    <r>
      <t>Material y mano de obra en P</t>
    </r>
    <r>
      <rPr>
        <b/>
        <sz val="9"/>
        <rFont val="Arial"/>
        <family val="2"/>
      </rPr>
      <t>lantilla de concreto hecho en obra</t>
    </r>
    <r>
      <rPr>
        <sz val="9"/>
        <rFont val="Arial"/>
        <family val="2"/>
      </rPr>
      <t>, resistencia normal, agregado máximo ¾", F'C=100 KG(CM2, de 5 cm. de espesor. Incluye herramienta y todo lo necesario para su correcta ejecución.</t>
    </r>
  </si>
  <si>
    <t>CTO-ELE-07</t>
  </si>
  <si>
    <r>
      <rPr>
        <b/>
        <sz val="9"/>
        <rFont val="Arial"/>
        <family val="2"/>
      </rPr>
      <t>Material y mano de obra en zapata Z1</t>
    </r>
    <r>
      <rPr>
        <sz val="9"/>
        <rFont val="Arial"/>
        <family val="2"/>
      </rPr>
      <t xml:space="preserve"> de concreto FC= 250KG/cm2. hecho en obra, resistencia normal, agregado máximo ¾", de 15 cm. de peralte por 80 cm. de ancho. armada con varilla del No. 3 @20 cm en  parrilla inferior y superior, en ambos sentidos. Incluye curado, cimbra, descimbra, control de calidad  acarreos, herramienta y todo lo necesario para su correcta ejecución.</t>
    </r>
  </si>
  <si>
    <t>ML</t>
  </si>
  <si>
    <t>CTO-ELE-08</t>
  </si>
  <si>
    <r>
      <rPr>
        <b/>
        <sz val="9"/>
        <rFont val="Arial"/>
        <family val="2"/>
      </rPr>
      <t>Material y mano de obra en zapata Z2</t>
    </r>
    <r>
      <rPr>
        <sz val="9"/>
        <rFont val="Arial"/>
        <family val="2"/>
      </rPr>
      <t xml:space="preserve"> de concreto FC= DE 250KG/cm2. hecho en obra, resistencia normal, agregado máximo ¾", de 15 cm. de peralte por 1.00 mt de ancho. armada con varilla del No. 3 @15cm en sentido corto parrilla inferior y parrillas subsecuentes con varilla del #3 @20cm. Incluye curado, cimbra, descimbra, control de calidad  acarreos, herramienta y todo lo necesario para su correcta ejecución.</t>
    </r>
  </si>
  <si>
    <t>CTO-ELE-09</t>
  </si>
  <si>
    <r>
      <rPr>
        <b/>
        <sz val="9"/>
        <rFont val="Arial"/>
        <family val="2"/>
      </rPr>
      <t>Material y mano de obra en la fabricación  de Contra- Trabe CT1</t>
    </r>
    <r>
      <rPr>
        <sz val="9"/>
        <rFont val="Arial"/>
        <family val="2"/>
      </rPr>
      <t xml:space="preserve"> de  20 X 80 cms de concreto armado con 4 Varillas del #3, 4 Varillas del #5, estribos del #3 @20 cms.  colada en concreto FC=250 KG/CM2. agregado maximo de 3/4" Incluye cimbra, descimbra, colado, curado, herramienta y  todo lo necesario para su correcta ejecución.</t>
    </r>
  </si>
  <si>
    <t>CTO-ELE-10</t>
  </si>
  <si>
    <r>
      <t xml:space="preserve">Material y mano de obra en la </t>
    </r>
    <r>
      <rPr>
        <b/>
        <sz val="9"/>
        <rFont val="Arial"/>
        <family val="2"/>
      </rPr>
      <t>fabricación de castillos</t>
    </r>
    <r>
      <rPr>
        <sz val="9"/>
        <rFont val="Arial"/>
        <family val="2"/>
      </rPr>
      <t xml:space="preserve"> K-1 DE 15X 15, Armados con 4V #4, estribos del #2.5 @20cms en concreto hecho en obra FC DE 200KG/cm2. agregado maximo  3/4" Incluye armado, cimbra, descimbra, colado, curado, herramienta y  todo lo necesario para su correcta ejecución.</t>
    </r>
  </si>
  <si>
    <t>CTO-ELE-11</t>
  </si>
  <si>
    <r>
      <t xml:space="preserve">Material y mano de obra en la </t>
    </r>
    <r>
      <rPr>
        <b/>
        <sz val="9"/>
        <rFont val="Arial"/>
        <family val="2"/>
      </rPr>
      <t>fabricación  de Trabe T-1</t>
    </r>
    <r>
      <rPr>
        <sz val="9"/>
        <rFont val="Arial"/>
        <family val="2"/>
      </rPr>
      <t xml:space="preserve"> de 15 X 60 cms de concreto armado con 4 Varillas del #4; 2V del #3, estribos del #3 @20 cms.  colada en concreto FC=250 KG/CM2. agregado maximo de 3/4" Incluye curado, cimbra, descimbra, control de calidad  acarreos, herramienta y todo lo necesario para su correcta ejecución.</t>
    </r>
  </si>
  <si>
    <t>CTO-ELE-12</t>
  </si>
  <si>
    <r>
      <t xml:space="preserve">Material y mano de obra en la </t>
    </r>
    <r>
      <rPr>
        <b/>
        <sz val="9"/>
        <rFont val="Arial"/>
        <family val="2"/>
      </rPr>
      <t>fabricación  de Trabe T-2</t>
    </r>
    <r>
      <rPr>
        <sz val="9"/>
        <rFont val="Arial"/>
        <family val="2"/>
      </rPr>
      <t xml:space="preserve"> de 15 X 60 cms de concreto armado con 4 Varillas del #4, 2V del #3, con dos bastones superiores de 1.60m del #4, dos barras inferiores de 1.20m del#4 y estribos del #3 @20 cms.  colada en concreto FC-250 KG/CM2. agregado maximo de 3/4" Incluye curado, cimbra, descimbra, control de calidad  acarreos, herramienta y todo lo necesario para su correcta ejecución.</t>
    </r>
  </si>
  <si>
    <t>CTO-ELE-13</t>
  </si>
  <si>
    <r>
      <t xml:space="preserve">Material y mano de obra en la </t>
    </r>
    <r>
      <rPr>
        <b/>
        <sz val="9"/>
        <rFont val="Arial"/>
        <family val="2"/>
      </rPr>
      <t>fabricación  de Trabe T-3</t>
    </r>
    <r>
      <rPr>
        <sz val="9"/>
        <rFont val="Arial"/>
        <family val="2"/>
      </rPr>
      <t xml:space="preserve"> de 15 X 40 cms de concreto armado con 4 V del #4; estribos de #3 @20 cms.  colada en concreto FC-250 KG/CM2. agregado maximo de 3/4" Incluye curado, cimbra, descimbra, control de calidad  acarreos, herramienta y todo lo necesario para su correcta ejecución.</t>
    </r>
  </si>
  <si>
    <t>CTO-ELE-14</t>
  </si>
  <si>
    <r>
      <t>Material y mano de obra en la f</t>
    </r>
    <r>
      <rPr>
        <b/>
        <sz val="9"/>
        <rFont val="Arial"/>
        <family val="2"/>
      </rPr>
      <t>abricación  de Firme  de concreto armado</t>
    </r>
    <r>
      <rPr>
        <sz val="9"/>
        <rFont val="Arial"/>
        <family val="2"/>
      </rPr>
      <t>, espesor de 10cms. con Malla electrosoldada 6x6-6/6 colada en concreto FC 200 KGS/CM2. Incluye curado, cimbra, descimbra, control de calidad  acarreos, herramienta y todo lo necesario para su correcta ejecución.</t>
    </r>
  </si>
  <si>
    <t>CTO-ELE-15</t>
  </si>
  <si>
    <r>
      <t>Material y mano de obra en la f</t>
    </r>
    <r>
      <rPr>
        <b/>
        <sz val="9"/>
        <rFont val="Arial"/>
        <family val="2"/>
      </rPr>
      <t>abricación  de muro lateral en trinchera electrica</t>
    </r>
    <r>
      <rPr>
        <sz val="9"/>
        <rFont val="Arial"/>
        <family val="2"/>
      </rPr>
      <t xml:space="preserve"> , espesor de 10cms. con Malla electrosoldada 6x6-6/6 colada en concreto FC 200 KGS/CM2. Incluye curado, cimbra, descimbra, control de calidad  acarreos, herramienta y todo lo necesario para su correcta ejecución.</t>
    </r>
  </si>
  <si>
    <t>CTO-ELE-16</t>
  </si>
  <si>
    <r>
      <rPr>
        <b/>
        <sz val="9"/>
        <rFont val="Arial"/>
        <family val="2"/>
      </rPr>
      <t>Firme de 10 cm.</t>
    </r>
    <r>
      <rPr>
        <sz val="9"/>
        <rFont val="Arial"/>
        <family val="2"/>
      </rPr>
      <t xml:space="preserve"> de espesor de concreto F'c=250 kg/cm2, armada con varilla del No. 4 a cada 20 cm. en ambos sentidos acabado escobillado, para base/soporte de la planta de emergencia. Incluye: materiales, acarreos, preparación de la superficie, nivelación, cimbra y descimbra, colado, mano de obra, equipo, herramienta y todo lo necesario para su correcta ejecución.</t>
    </r>
  </si>
  <si>
    <t>CTO-ELE-17</t>
  </si>
  <si>
    <r>
      <rPr>
        <b/>
        <sz val="9"/>
        <rFont val="Arial"/>
        <family val="2"/>
      </rPr>
      <t xml:space="preserve">Dren perimetral </t>
    </r>
    <r>
      <rPr>
        <sz val="9"/>
        <rFont val="Arial"/>
        <family val="2"/>
      </rPr>
      <t>de 0.2 de base x 0.2 m. de altura (medidas interiores), para derrames de planta de emergencia , fabricado a base de 2 dalas paralelas de 0.3 x 0.1 m. F'c= 250 kg/cm2, armadas con 4 Varillas del #3 y estribos del #2 @20 cms, unidas con varillas de refuerzo en forma de grapa  del #3 @25 de 1.2 m. de longitud. Incluye: suministro de materiales, acarreos, cortes, traslapes, desperdicios, habilitado, cimbrado, descimbrado, acabado común, limpieza, mano de obra, equipo, herramienta y todo lo necesario para su correcta ejecución.</t>
    </r>
  </si>
  <si>
    <t>CTO-ELE-18</t>
  </si>
  <si>
    <r>
      <t>Material y mano de obra en la f</t>
    </r>
    <r>
      <rPr>
        <b/>
        <sz val="9"/>
        <rFont val="Arial"/>
        <family val="2"/>
      </rPr>
      <t>abricación  de Losa  de concreto armado</t>
    </r>
    <r>
      <rPr>
        <sz val="9"/>
        <rFont val="Arial"/>
        <family val="2"/>
      </rPr>
      <t xml:space="preserve"> , espesor de 10cms colada en concreto FC 250 KGS/CM2. Armada con varillas del #3 @ 15 cms  lecho inferior en ambos sentidos y bastones en todo el perimetro con varilla del #3 a cada 15 cms en lecho superior. Inluye acarreos, habilitado, cortes, armado traslapes, colado, cimbrado, descimbrado, herramienta y todo lo necesario para su correcta ejecución.</t>
    </r>
  </si>
  <si>
    <t>CTO-ELE-19</t>
  </si>
  <si>
    <r>
      <t>Material y mano de obra en</t>
    </r>
    <r>
      <rPr>
        <b/>
        <sz val="9"/>
        <rFont val="Arial"/>
        <family val="2"/>
      </rPr>
      <t xml:space="preserve"> muro de block hueco de concreto de 12x20x40 cm</t>
    </r>
    <r>
      <rPr>
        <sz val="9"/>
        <rFont val="Arial"/>
        <family val="2"/>
      </rPr>
      <t>., asentado con mortero cemento  arena 1 a 5 incluye refuerzo horizontal con 2 alambres del #11 a cada 3 hiladas, desperdicio y todo lo necesario para su correcta ejecución.</t>
    </r>
  </si>
  <si>
    <t>CTO-ELE-20</t>
  </si>
  <si>
    <r>
      <rPr>
        <b/>
        <sz val="9"/>
        <rFont val="Arial"/>
        <family val="2"/>
      </rPr>
      <t>Refuerzo vertical para muro de block hueco</t>
    </r>
    <r>
      <rPr>
        <sz val="9"/>
        <rFont val="Arial"/>
        <family val="2"/>
      </rPr>
      <t xml:space="preserve"> a base de una varilla del #3 a cada 80 cm, ahogada en castillo de concreto FC=150 KG/CM2. Incluye suministro de materiales, acarreo hasta el lugar de su utilización, traslapes, ganchos, flete a obra, desperdicios, cortes, habilitado, armado, limpieza y retiro de sobrantes fuera de la obra mano de obra, equipo y herramienta. </t>
    </r>
  </si>
  <si>
    <t>CTO-ELE-21</t>
  </si>
  <si>
    <r>
      <t xml:space="preserve">Material y mano de obra de </t>
    </r>
    <r>
      <rPr>
        <b/>
        <sz val="9"/>
        <rFont val="Arial"/>
        <family val="2"/>
      </rPr>
      <t>aplanados de mortero cemento arena proporción 1 a 5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textura acabado caracoleado fino</t>
    </r>
    <r>
      <rPr>
        <sz val="9"/>
        <rFont val="Arial"/>
        <family val="2"/>
      </rPr>
      <t xml:space="preserve"> a plomo y regla,  espesor promedio de 2 cm. En interiores y exteriores, y plafones. Incluye andamios, herramientas y todo lo necesario para su correcta ejecución.</t>
    </r>
  </si>
  <si>
    <t>CTO-ELE-22</t>
  </si>
  <si>
    <r>
      <t>Suministro y aplicación de</t>
    </r>
    <r>
      <rPr>
        <b/>
        <sz val="9"/>
        <color indexed="64"/>
        <rFont val="Arial"/>
        <family val="2"/>
      </rPr>
      <t xml:space="preserve"> pasta texturizada, acabado caracoleado </t>
    </r>
    <r>
      <rPr>
        <sz val="9"/>
        <color indexed="64"/>
        <rFont val="Arial"/>
        <family val="2"/>
      </rPr>
      <t>marca Comex, tipo Vinimex color Blanco Ostion S.M.A. (muros interiores). Incluye preparacion de la superficie, materiales, acarreos, desperdicios, limpieza, mano de obra, andamios, herramientas y todo lo necesario para su correcta ejecucion</t>
    </r>
  </si>
  <si>
    <t>CTO-ELE-23</t>
  </si>
  <si>
    <r>
      <t xml:space="preserve">Material y mano de obra en </t>
    </r>
    <r>
      <rPr>
        <b/>
        <sz val="9"/>
        <rFont val="Arial"/>
        <family val="2"/>
      </rPr>
      <t>boquillas de mortero cemento-arena 1:5. A plomo y regla espesor promedio 2cm.</t>
    </r>
    <r>
      <rPr>
        <sz val="9"/>
        <rFont val="Arial"/>
        <family val="2"/>
      </rPr>
      <t xml:space="preserve"> (repellado fino acabado caracoleado). Incluye cimbra y todo lo necesario para su correcta ejecución.</t>
    </r>
  </si>
  <si>
    <t>CTO-ELE-24</t>
  </si>
  <si>
    <r>
      <t>Material y mano de obra en</t>
    </r>
    <r>
      <rPr>
        <b/>
        <sz val="9"/>
        <rFont val="Arial"/>
        <family val="2"/>
      </rPr>
      <t xml:space="preserve"> entortado</t>
    </r>
    <r>
      <rPr>
        <sz val="9"/>
        <rFont val="Arial"/>
        <family val="2"/>
      </rPr>
      <t xml:space="preserve"> a base d</t>
    </r>
    <r>
      <rPr>
        <b/>
        <sz val="9"/>
        <rFont val="Arial"/>
        <family val="2"/>
      </rPr>
      <t xml:space="preserve">e </t>
    </r>
    <r>
      <rPr>
        <sz val="9"/>
        <rFont val="Arial"/>
        <family val="2"/>
      </rPr>
      <t xml:space="preserve"> cemento  arena para dar pendientes.  Incluye mano de obra, equipo, herramienta y todo lo necesario para su correcta ejecución.</t>
    </r>
  </si>
  <si>
    <t>CTO-ELE-25</t>
  </si>
  <si>
    <r>
      <t xml:space="preserve">Material y mano de obra en </t>
    </r>
    <r>
      <rPr>
        <b/>
        <sz val="9"/>
        <rFont val="Arial"/>
        <family val="2"/>
      </rPr>
      <t>chaflán de 10x10 cm. de concreto FC=100 kg/cm2</t>
    </r>
    <r>
      <rPr>
        <sz val="9"/>
        <rFont val="Arial"/>
        <family val="2"/>
      </rPr>
      <t xml:space="preserve"> resistencia normal, agregado máximo ¾". Incluye herramientas y todo lo necesario para su correcta fabricación. En azoteas</t>
    </r>
  </si>
  <si>
    <t>CTO-ELE-26</t>
  </si>
  <si>
    <r>
      <t>Material y mano de obra en</t>
    </r>
    <r>
      <rPr>
        <b/>
        <sz val="9"/>
        <rFont val="Arial"/>
        <family val="2"/>
      </rPr>
      <t xml:space="preserve"> Impermeabilizante prefabricado de poliester de 4.5mm Marca Fester o similiar, </t>
    </r>
    <r>
      <rPr>
        <sz val="9"/>
        <rFont val="Arial"/>
        <family val="2"/>
      </rPr>
      <t>color terracota. Incluye preparación, herramientas  y  todo lo necesario para su correcta ejecución.</t>
    </r>
  </si>
  <si>
    <t>CTO-ELE-27</t>
  </si>
  <si>
    <r>
      <t xml:space="preserve">Material y mano de obra en </t>
    </r>
    <r>
      <rPr>
        <b/>
        <sz val="9"/>
        <rFont val="Arial"/>
        <family val="2"/>
      </rPr>
      <t xml:space="preserve">zoclo de cemento pulido, altura 10cms. remetido 1 cm. </t>
    </r>
    <r>
      <rPr>
        <sz val="9"/>
        <rFont val="Arial"/>
        <family val="2"/>
      </rPr>
      <t xml:space="preserve">  (en fachadas) con acabado de pintura de esmalte marca Comex o similar de en color negro semi-mate. Incluye herramienta, equipo y todo lo necesario para su correcta ejecución.</t>
    </r>
  </si>
  <si>
    <t>CTO-ELE-28</t>
  </si>
  <si>
    <r>
      <t xml:space="preserve">Material y mano en </t>
    </r>
    <r>
      <rPr>
        <b/>
        <sz val="9"/>
        <rFont val="Arial"/>
        <family val="2"/>
      </rPr>
      <t>fabricación de piso de cemento acabado con pintura epoxica</t>
    </r>
    <r>
      <rPr>
        <sz val="9"/>
        <rFont val="Arial"/>
        <family val="2"/>
      </rPr>
      <t xml:space="preserve"> echo en obra en color gris claro  con espesor de 3 cm. Incluye herramientas y todo lo necesario para su correcta ejecución.</t>
    </r>
  </si>
  <si>
    <t>CTO-ELE-29</t>
  </si>
  <si>
    <r>
      <t xml:space="preserve">Suministro y aplicación de </t>
    </r>
    <r>
      <rPr>
        <b/>
        <sz val="9"/>
        <rFont val="Arial"/>
        <family val="2"/>
      </rPr>
      <t>pintura vinílica marca Comex-Vinimex</t>
    </r>
    <r>
      <rPr>
        <sz val="9"/>
        <rFont val="Arial"/>
        <family val="2"/>
      </rPr>
      <t xml:space="preserve"> a dos manos en color Blanco Antiguo S.M.A. sobre aplanados exteriores. Incluye andamios, herramientas  y todo lo necesario para su correcta aplicación.</t>
    </r>
  </si>
  <si>
    <t>CTO-ELE-30</t>
  </si>
  <si>
    <r>
      <t xml:space="preserve">Suministro y aplicación de </t>
    </r>
    <r>
      <rPr>
        <b/>
        <sz val="9"/>
        <rFont val="Arial"/>
        <family val="2"/>
      </rPr>
      <t>pintura vinílica marca Comex-Vinimex</t>
    </r>
    <r>
      <rPr>
        <sz val="9"/>
        <rFont val="Arial"/>
        <family val="2"/>
      </rPr>
      <t xml:space="preserve"> a dos manos en color Blanco ostión sobre aplanado en plafon. Incluye andamios, herramientas  y todo lo necesario para su correcta aplicación.</t>
    </r>
  </si>
  <si>
    <t>CTO-ELE-31</t>
  </si>
  <si>
    <r>
      <t xml:space="preserve">Suministro y colocación de </t>
    </r>
    <r>
      <rPr>
        <b/>
        <sz val="9"/>
        <rFont val="Arial"/>
        <family val="2"/>
      </rPr>
      <t xml:space="preserve">marco de fierro tubular H-2 Prolamsa </t>
    </r>
    <r>
      <rPr>
        <sz val="9"/>
        <rFont val="Arial"/>
        <family val="2"/>
      </rPr>
      <t>de 1.10X 2.74 mts con celosia de rejilla Luver  Incluye aplicación de primario anticorrosivo y dos manos de pintura de esmalte DURANODICK en color  gris claro 126 S.M.A, herramienta, mano de obra y todo  lo necesario para su colocacion. (Sub estación electrica).</t>
    </r>
  </si>
  <si>
    <t>PZA</t>
  </si>
  <si>
    <t>CTO-ELE-32</t>
  </si>
  <si>
    <r>
      <t xml:space="preserve">Suministro y colocación de </t>
    </r>
    <r>
      <rPr>
        <b/>
        <sz val="9"/>
        <rFont val="Arial"/>
        <family val="2"/>
      </rPr>
      <t xml:space="preserve">rejilla  H-3 de fierro tubular Prolamsa con rejilla Luver </t>
    </r>
    <r>
      <rPr>
        <sz val="9"/>
        <rFont val="Arial"/>
        <family val="2"/>
      </rPr>
      <t>de 0.60x 1.00 mts. Incluye Aplicación de primario anticorrosivo, pintura de esmaltecolor duranodick, chapa SMA, herramienta, mano de obra y todo lo necesario para su correcta colocación.</t>
    </r>
  </si>
  <si>
    <t>CTO-ELE-33</t>
  </si>
  <si>
    <r>
      <t xml:space="preserve">Suministro y Colocación de </t>
    </r>
    <r>
      <rPr>
        <b/>
        <sz val="9"/>
        <rFont val="Arial"/>
        <family val="2"/>
      </rPr>
      <t>Rejilla abatible H-4 tipo irvin</t>
    </r>
    <r>
      <rPr>
        <sz val="9"/>
        <rFont val="Arial"/>
        <family val="2"/>
      </rPr>
      <t xml:space="preserve"> de 0.20mts., a base de angulo de fierro de 1 1/2" x 3/16, parrilla de solera de 1 1/4" x3/16 @3cms. y contramarco de angulo de 1 1/2"x3/16 anclada con v#3@50cms. Incluye Aplicacion de primario anticorrosivo y pintura de esmalte en color rojo, materiales, cortes, soldadura, mano de obra, equipo, herramienta y todo lo necesario para su correcta ejecución.</t>
    </r>
  </si>
  <si>
    <t>CTO-ELE-34</t>
  </si>
  <si>
    <r>
      <t xml:space="preserve">Suministro y colocación de </t>
    </r>
    <r>
      <rPr>
        <b/>
        <sz val="9"/>
        <rFont val="Arial"/>
        <family val="2"/>
      </rPr>
      <t>Rejilla H-5 tipo irvin</t>
    </r>
    <r>
      <rPr>
        <sz val="9"/>
        <rFont val="Arial"/>
        <family val="2"/>
      </rPr>
      <t xml:space="preserve"> de 20 cms. de ancho, a base de angulo de fierro de 1 1/2" x 3/16, parrilla de solera de 1 1/2" x3/16 @3cms y contramarco de angulo de 1 1/2"x3/16 anclada con v#3@30cms.  Incluye Aplicacion de primario anticorrosivo y pintura de esmalte en color rojo, materiales, cortes, soldadura, mano de obra, equipo, herramienta y todo lo necesario para su correcta colocación.</t>
    </r>
  </si>
  <si>
    <t>CTO-ELE-35</t>
  </si>
  <si>
    <r>
      <t xml:space="preserve">Suministro y colocación de </t>
    </r>
    <r>
      <rPr>
        <b/>
        <sz val="9"/>
        <rFont val="Arial"/>
        <family val="2"/>
      </rPr>
      <t>puerta  P9 de 1.80x 2.74 mts de fierro tubular Prolamsa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con rejilla Luver</t>
    </r>
    <r>
      <rPr>
        <sz val="9"/>
        <rFont val="Arial"/>
        <family val="2"/>
      </rPr>
      <t xml:space="preserve"> en 2 hojas de 90 cm. de ancho con chapa Philips 715. Incluye Aplicación de primario anticorrosivo, pintura de esmalte color duranodick, chapa SMA, herramienta, mano de obra y todo lo necesario para su correcta colocación.</t>
    </r>
  </si>
  <si>
    <t>CTO-ELE-36</t>
  </si>
  <si>
    <r>
      <t xml:space="preserve">Suministro y colocación de </t>
    </r>
    <r>
      <rPr>
        <b/>
        <sz val="9"/>
        <rFont val="Arial"/>
        <family val="2"/>
      </rPr>
      <t xml:space="preserve">Extintor de polvo químico tipo ABC con capacidad de 6 kgs/cms altura de montaje a centro de 1.5 mts. </t>
    </r>
    <r>
      <rPr>
        <sz val="9"/>
        <rFont val="Arial"/>
        <family val="2"/>
      </rPr>
      <t>Incluye materiales menores, herramienta  y  todo lo necesario para su correcta ejecución.</t>
    </r>
  </si>
  <si>
    <t>CUARTO HIDRONEUMATICO</t>
  </si>
  <si>
    <t>CTO-HID-01</t>
  </si>
  <si>
    <r>
      <t xml:space="preserve">Herramienta y mano de obra en </t>
    </r>
    <r>
      <rPr>
        <b/>
        <sz val="9"/>
        <rFont val="Arial"/>
        <family val="2"/>
      </rPr>
      <t>excavación a mano para alojamiento de cisterna</t>
    </r>
    <r>
      <rPr>
        <sz val="9"/>
        <rFont val="Arial"/>
        <family val="2"/>
      </rPr>
      <t xml:space="preserve"> de 0.00 a 2.50 m. de profundidad, en material tipoII-B, volumen medido en banco. Incluye afine de taludes y fondo de apile del material a un lado de la obra y todo lo necesario para su correcta ejecución.</t>
    </r>
  </si>
  <si>
    <t>CTO-HID-02</t>
  </si>
  <si>
    <r>
      <t xml:space="preserve">Herramienta y mano de obra en </t>
    </r>
    <r>
      <rPr>
        <b/>
        <sz val="9"/>
        <rFont val="Arial"/>
        <family val="2"/>
      </rPr>
      <t>relleno con material producto de la excavación</t>
    </r>
    <r>
      <rPr>
        <sz val="9"/>
        <rFont val="Arial"/>
        <family val="2"/>
      </rPr>
      <t>, compactado al 90% proctor-s, con compactador manual (bailarina), en capas de 20 cm., incluye: selección del material y volteo a mano.</t>
    </r>
  </si>
  <si>
    <t>CTO-HID-03</t>
  </si>
  <si>
    <r>
      <t xml:space="preserve">Herramienta y mano de obra en </t>
    </r>
    <r>
      <rPr>
        <b/>
        <sz val="9"/>
        <rFont val="Arial"/>
        <family val="2"/>
      </rPr>
      <t>acarreo en carretilla de Material producto de la excavación</t>
    </r>
    <r>
      <rPr>
        <sz val="9"/>
        <rFont val="Arial"/>
        <family val="2"/>
      </rPr>
      <t xml:space="preserve"> a una Estación máxima de 20 mts, incluye carga y descarga.</t>
    </r>
  </si>
  <si>
    <t>CTO-HID-04</t>
  </si>
  <si>
    <r>
      <t xml:space="preserve">Herramienta y mano de obra en </t>
    </r>
    <r>
      <rPr>
        <b/>
        <sz val="9"/>
        <rFont val="Arial"/>
        <family val="2"/>
      </rPr>
      <t>acarreo en carretilla de Material producto de la excavación</t>
    </r>
    <r>
      <rPr>
        <sz val="9"/>
        <rFont val="Arial"/>
        <family val="2"/>
      </rPr>
      <t xml:space="preserve"> a una segunda Estación y subsecuentes, incluye carga y descarga.</t>
    </r>
  </si>
  <si>
    <t>CTO-HID-05</t>
  </si>
  <si>
    <r>
      <t xml:space="preserve">Material y mano de obra en </t>
    </r>
    <r>
      <rPr>
        <b/>
        <sz val="9"/>
        <rFont val="Arial"/>
        <family val="2"/>
      </rPr>
      <t>Plantilla de concreto hecho en obra</t>
    </r>
    <r>
      <rPr>
        <sz val="9"/>
        <rFont val="Arial"/>
        <family val="2"/>
      </rPr>
      <t>, resistencia normal, agregado máximo ¾", F'C=100 KG/CM2, de 5 cm. de espesor. Incluye herramienta y todo lo necesario para su correcta ejecución.</t>
    </r>
  </si>
  <si>
    <t>CTO-HID-06</t>
  </si>
  <si>
    <r>
      <t xml:space="preserve">Suministro, </t>
    </r>
    <r>
      <rPr>
        <b/>
        <sz val="9"/>
        <rFont val="Arial"/>
        <family val="2"/>
      </rPr>
      <t>habilitado y armado de acero de refuerzo</t>
    </r>
    <r>
      <rPr>
        <sz val="9"/>
        <rFont val="Arial"/>
        <family val="2"/>
      </rPr>
      <t xml:space="preserve"> en  losa base de cisterna, resistencia normal FY=4200kg/cm2 con varillas longitudinales del #3@20cm. Incluye ganchos, traslapes, desperdicios, acarreos, herramienta y todo lo necesario para su correcta ejecución.</t>
    </r>
  </si>
  <si>
    <t>CTO-HID-07</t>
  </si>
  <si>
    <r>
      <t xml:space="preserve">Material y mano de obra en concreto premezclado para </t>
    </r>
    <r>
      <rPr>
        <b/>
        <sz val="9"/>
        <rFont val="Arial"/>
        <family val="2"/>
      </rPr>
      <t>losa base de cisterna</t>
    </r>
    <r>
      <rPr>
        <sz val="9"/>
        <rFont val="Arial"/>
        <family val="2"/>
      </rPr>
      <t xml:space="preserve">    F'c=250Kg/cm2, resistencia normal, agregado máximo 3/4". Incluye curado, cimbra, descimbra, control de calidad  acarreos, herramienta y todo lo necesario para su correcta ejecución.</t>
    </r>
  </si>
  <si>
    <t>CTO-HID-08</t>
  </si>
  <si>
    <r>
      <t xml:space="preserve">Suministro, </t>
    </r>
    <r>
      <rPr>
        <b/>
        <sz val="9"/>
        <rFont val="Arial"/>
        <family val="2"/>
      </rPr>
      <t>habilitado y armado de acero de refuerzo en muros de cisterna</t>
    </r>
    <r>
      <rPr>
        <sz val="9"/>
        <rFont val="Arial"/>
        <family val="2"/>
      </rPr>
      <t>, resistencia normal, FY = 4200 kg/cm2 armado con : V del #3 y  V del #4, Incluye curado, cimbra, descimbra, control de calidad  acarreos, herramienta y todo lo necesario para su correcta ejecución.</t>
    </r>
  </si>
  <si>
    <t>CTO-HID-09</t>
  </si>
  <si>
    <r>
      <rPr>
        <b/>
        <sz val="9"/>
        <rFont val="Arial"/>
        <family val="2"/>
      </rPr>
      <t>Material y mano de obra en concreto premezclado para  muros de cisterna</t>
    </r>
    <r>
      <rPr>
        <sz val="9"/>
        <rFont val="Arial"/>
        <family val="2"/>
      </rPr>
      <t xml:space="preserve">    F'c=250Kg/cm2, resistencia normal, agregado máximo 3/4". Incluye curado, cimbra, descimbra, control de calidad  acarreos, herramienta y todo lo necesario para su correcta ejecución.</t>
    </r>
  </si>
  <si>
    <t>CTO-HID-10</t>
  </si>
  <si>
    <r>
      <t>S</t>
    </r>
    <r>
      <rPr>
        <b/>
        <sz val="9"/>
        <rFont val="Arial"/>
        <family val="2"/>
      </rPr>
      <t>uministro, habilitado y armado de acero de refuerzo en losa tapa de cisterna</t>
    </r>
    <r>
      <rPr>
        <sz val="9"/>
        <rFont val="Arial"/>
        <family val="2"/>
      </rPr>
      <t>, resistencia normal, FY = 4200 kg/cm2 armado con: V del #3@20, lecho inferior y bastones con V del #3 a cada 20 cms en lecho superior. Incluye ganchos, traslapes, desperdicios, acarreos, herramienta y todo lo necesario para su correcta ejecución.</t>
    </r>
  </si>
  <si>
    <t>CTO-HID-11</t>
  </si>
  <si>
    <r>
      <rPr>
        <b/>
        <sz val="9"/>
        <rFont val="Arial"/>
        <family val="2"/>
      </rPr>
      <t>Material y mano de obra en concreto premezclado para losa tapa de cisterna</t>
    </r>
    <r>
      <rPr>
        <sz val="9"/>
        <rFont val="Arial"/>
        <family val="2"/>
      </rPr>
      <t xml:space="preserve">    F'c=250Kg/cm2, resistencia normal, agregado máximo 3/4". Incluye curado, cimbra, descimbra, control de calidad  acarreos, herramienta y todo lo necesario para su correcta ejecución.</t>
    </r>
  </si>
  <si>
    <t>CTO-HID-12</t>
  </si>
  <si>
    <r>
      <rPr>
        <b/>
        <sz val="9"/>
        <rFont val="Arial"/>
        <family val="2"/>
      </rPr>
      <t>Suministro, habilitado y armado de acero de refuerzo en dala</t>
    </r>
    <r>
      <rPr>
        <sz val="9"/>
        <rFont val="Arial"/>
        <family val="2"/>
      </rPr>
      <t xml:space="preserve"> para registro de acceso a cisterna, resistencia normal, FY = 4200 kg/cm2 armado con  V del #3 y V#4. Incluye ganchos, traslapes, desperdicios, acarreos, herramienta y todo lo necesario para su correcta ejecución.</t>
    </r>
  </si>
  <si>
    <t>CTO-HID-13</t>
  </si>
  <si>
    <r>
      <rPr>
        <b/>
        <sz val="9"/>
        <rFont val="Arial"/>
        <family val="2"/>
      </rPr>
      <t>Material y mano de obra en concreto premezclado en dala</t>
    </r>
    <r>
      <rPr>
        <sz val="9"/>
        <rFont val="Arial"/>
        <family val="2"/>
      </rPr>
      <t xml:space="preserve"> para registro de acceso a cisterna   F'c=250Kg/cm2, resistencia normal, agregado máximo 3/4". Incluye curado, cimbra, descimbra, control de calidad  acarreos, herramienta y todo lo necesario para su correcta ejecución.</t>
    </r>
  </si>
  <si>
    <t>CTO-HID-14</t>
  </si>
  <si>
    <r>
      <rPr>
        <b/>
        <sz val="9"/>
        <rFont val="Arial"/>
        <family val="2"/>
      </rPr>
      <t>Suministro y colocación de cimbra</t>
    </r>
    <r>
      <rPr>
        <sz val="9"/>
        <rFont val="Arial"/>
        <family val="2"/>
      </rPr>
      <t xml:space="preserve"> y descimbra, acabado común de madera, en cimentación, incluye desmoldante, herramienta y todo lo necesario para su correcta colocación.</t>
    </r>
  </si>
  <si>
    <t>CTO-HID-15</t>
  </si>
  <si>
    <t>CTO-HID-16</t>
  </si>
  <si>
    <t>CTO-HID-17</t>
  </si>
  <si>
    <r>
      <t xml:space="preserve">Material y mano de obra en la </t>
    </r>
    <r>
      <rPr>
        <b/>
        <sz val="9"/>
        <rFont val="Arial"/>
        <family val="2"/>
      </rPr>
      <t>fabricación de castillos</t>
    </r>
    <r>
      <rPr>
        <sz val="9"/>
        <rFont val="Arial"/>
        <family val="2"/>
      </rPr>
      <t xml:space="preserve"> K-1 DE 15X 15, Armados con 4V #4, estribos del #2.5 @20cms en concreto hecho en obra FC=200KG/cm2. agregado maximo  3/4" Incluye armado, cimbra, descimbra, colado, curado, herramienta y  todo lo necesario para su correcta ejecución.</t>
    </r>
  </si>
  <si>
    <t>CTO-HID-18</t>
  </si>
  <si>
    <r>
      <t xml:space="preserve">Material y mano de obra en la </t>
    </r>
    <r>
      <rPr>
        <b/>
        <sz val="9"/>
        <rFont val="Arial"/>
        <family val="2"/>
      </rPr>
      <t>fabricación  de Trabe T-1</t>
    </r>
    <r>
      <rPr>
        <sz val="9"/>
        <rFont val="Arial"/>
        <family val="2"/>
      </rPr>
      <t xml:space="preserve"> de 15 X 50 cms de concreto armado con 4 Varillas del #4; 2V del #3, estribos del #3 @15 cms.  colada en concreto FC=250 KG/CM2. agregado maximo de 3/4" Incluye curado, cimbra, descimbra, control de calidad  acarreos, herramienta y todo lo necesario para su correcta ejecución.</t>
    </r>
  </si>
  <si>
    <t>CTO-HID-19</t>
  </si>
  <si>
    <r>
      <t xml:space="preserve">Material y mano de obra en la </t>
    </r>
    <r>
      <rPr>
        <b/>
        <sz val="9"/>
        <rFont val="Arial"/>
        <family val="2"/>
      </rPr>
      <t>fabricación  de Trabe T-2</t>
    </r>
    <r>
      <rPr>
        <sz val="9"/>
        <rFont val="Arial"/>
        <family val="2"/>
      </rPr>
      <t xml:space="preserve"> de 15 X 50 cms de concreto armado con 4 Varillas del #4; 2V del #3, refuerzo en lecho inferior central a base de 2 varillas del# 4, estribos del #3 @20 cms.  colada en concreto FC=250 KG/CM2. agregado maximo de 3/4" Incluye curado, cimbra, descimbra, control de calidad  acarreos, herramienta y todo lo necesario para su correcta ejecución.</t>
    </r>
  </si>
  <si>
    <t>CTO-HID-20</t>
  </si>
  <si>
    <r>
      <t xml:space="preserve">Suministro y </t>
    </r>
    <r>
      <rPr>
        <b/>
        <sz val="9"/>
        <rFont val="Arial"/>
        <family val="2"/>
      </rPr>
      <t>fabricacion de losa de concreto armado en azotea</t>
    </r>
    <r>
      <rPr>
        <sz val="9"/>
        <rFont val="Arial"/>
        <family val="2"/>
      </rPr>
      <t xml:space="preserve"> con V#3@20 en ambos sentidos y bastones del#3@20 en perimetro de losa. Incluye curado, cimbra, descimbra, control de calidad  acarreos, herramienta y todo lo necesario para su correcta ejecución.</t>
    </r>
  </si>
  <si>
    <t>CTO-HID-21</t>
  </si>
  <si>
    <t>CTO-HID-22</t>
  </si>
  <si>
    <t>CTO-HID-23</t>
  </si>
  <si>
    <t>CTO-HID-24</t>
  </si>
  <si>
    <t>CTO-HID-25</t>
  </si>
  <si>
    <t>CTO-HID-26</t>
  </si>
  <si>
    <r>
      <t xml:space="preserve">Material y mano en </t>
    </r>
    <r>
      <rPr>
        <b/>
        <sz val="9"/>
        <rFont val="Arial"/>
        <family val="2"/>
      </rPr>
      <t>fabricación de piso de cemento acabado pulido</t>
    </r>
    <r>
      <rPr>
        <sz val="9"/>
        <rFont val="Arial"/>
        <family val="2"/>
      </rPr>
      <t xml:space="preserve"> echo en obra en color natural  con espesor de 3 cm. Incluye herramientas y todo lo necesario para su correcta ejecución.</t>
    </r>
  </si>
  <si>
    <t>CTO-HID-27</t>
  </si>
  <si>
    <r>
      <t xml:space="preserve">Material y mano de obra de </t>
    </r>
    <r>
      <rPr>
        <b/>
        <sz val="9"/>
        <rFont val="Arial"/>
        <family val="2"/>
      </rPr>
      <t>aplanados de mortero cemento arena proporción 1 a 5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textura acabado fino</t>
    </r>
    <r>
      <rPr>
        <sz val="9"/>
        <rFont val="Arial"/>
        <family val="2"/>
      </rPr>
      <t xml:space="preserve"> a plomo y regla,  espesor promedio de 2 cm. En interiores y exteriores, y plafones. Incluye andamios, herramientas y todo lo necesario para su correcta ejecución.</t>
    </r>
  </si>
  <si>
    <t>CTO-HID-28</t>
  </si>
  <si>
    <r>
      <t xml:space="preserve">Suministro y aplicación de </t>
    </r>
    <r>
      <rPr>
        <b/>
        <sz val="9"/>
        <rFont val="Arial"/>
        <family val="2"/>
      </rPr>
      <t>pintura vinílica marca Comex-Vinimex</t>
    </r>
    <r>
      <rPr>
        <sz val="9"/>
        <rFont val="Arial"/>
        <family val="2"/>
      </rPr>
      <t xml:space="preserve"> a dos manos en color Blanco ostión S.M.A. sobre aplanados exteriores. Incluye andamios, herramientas  y todo lo necesario para su correcta aplicación.</t>
    </r>
  </si>
  <si>
    <t>CTO-HID-29</t>
  </si>
  <si>
    <t>CTO-HID-30</t>
  </si>
  <si>
    <r>
      <t>Suministro y aplicación de</t>
    </r>
    <r>
      <rPr>
        <b/>
        <sz val="9"/>
        <rFont val="Arial"/>
        <family val="2"/>
      </rPr>
      <t xml:space="preserve"> pasta texturizada, acabado caracoleado </t>
    </r>
    <r>
      <rPr>
        <sz val="9"/>
        <rFont val="Arial"/>
        <family val="2"/>
      </rPr>
      <t>marca Comex, tipo Vinimex color Blanco Ostion S.M.A. (muros interiores). Incluye preparacion de la superficie, materiales, acarreos, desperdicios, limpieza, mano de obra, andamios, herramientas y todo lo necesario para su correcta ejecucion</t>
    </r>
  </si>
  <si>
    <t>CTO-HID-31</t>
  </si>
  <si>
    <r>
      <t xml:space="preserve">Suministro y colocación de </t>
    </r>
    <r>
      <rPr>
        <b/>
        <sz val="9"/>
        <rFont val="Arial"/>
        <family val="2"/>
      </rPr>
      <t>puerta (P-1) de fierro tubular prolamsa</t>
    </r>
    <r>
      <rPr>
        <sz val="9"/>
        <rFont val="Arial"/>
        <family val="2"/>
      </rPr>
      <t xml:space="preserve"> de 1.80x2.20mts. en dos hojas de 0.90 cm de ancho abatibles con rejilla tipo LUVER, con chapa Philips 715.  con pintura anticorrosiva y acabado final de pintura de esmalte color gris S.M.A.</t>
    </r>
  </si>
  <si>
    <t>CTO-HID-32</t>
  </si>
  <si>
    <r>
      <t>Suministro y colocación de</t>
    </r>
    <r>
      <rPr>
        <b/>
        <sz val="9"/>
        <rFont val="Arial"/>
        <family val="2"/>
      </rPr>
      <t xml:space="preserve"> marco saliente de 20 cms. (H-6)</t>
    </r>
    <r>
      <rPr>
        <sz val="9"/>
        <rFont val="Arial"/>
        <family val="2"/>
      </rPr>
      <t xml:space="preserve"> hecho con placa de acero 1/4"  de 0.50x0.50mts. Fijado a muros con pija estructural, acabado color aluminio. Incluye primario anticorrosivo, pintura de esmalte  y  todo lo necesario para su correcta ejecución.</t>
    </r>
  </si>
  <si>
    <t>CTO-HID-33</t>
  </si>
  <si>
    <r>
      <t xml:space="preserve">Suministro y colocación de </t>
    </r>
    <r>
      <rPr>
        <b/>
        <sz val="9"/>
        <rFont val="Arial"/>
        <family val="2"/>
      </rPr>
      <t>tapa abatible (H-8)</t>
    </r>
    <r>
      <rPr>
        <sz val="9"/>
        <rFont val="Arial"/>
        <family val="2"/>
      </rPr>
      <t xml:space="preserve"> de 0.90x0.90mts. para registro de cisterna con lámina antiderrapante Modelo barra Cal. 18, marco y contramarco de ángulo de 1 1/2"X1/8" anclado con 4V #3. Incluye primario anticorrosivo, pintura de esmalte  y  todo lo necesario para su correcta ejecución.</t>
    </r>
  </si>
  <si>
    <t>CTO-HID-34</t>
  </si>
  <si>
    <t>Suministro, fabricación y colocación de escalera marina en cisterna a base de varilla de 3/4" tipo grapa ahogada en muro de concreto con un ancho de 40cms pintada con primario anticorrosivo y pintura de esmalte a dos manos en color negro S.M.A. Incluye herramienta, mano de obra y todo lo necesario para su colocación.</t>
  </si>
  <si>
    <t>CTO-HID-35</t>
  </si>
  <si>
    <t>CTO-HID-36</t>
  </si>
  <si>
    <r>
      <t xml:space="preserve">Suministro y colocación de Extintor de carbon-dioxide  con capacidad de 3 kg altura de montaje a centro de 1.5 mts </t>
    </r>
    <r>
      <rPr>
        <sz val="9"/>
        <rFont val="Arial"/>
        <family val="2"/>
      </rPr>
      <t>incluye materiales menores, herramienta  y  todo lo necesario para su correcta ejecución.</t>
    </r>
  </si>
  <si>
    <t>MURO EN AREA DE ACOMETIDA</t>
  </si>
  <si>
    <t>AA-MURO-01</t>
  </si>
  <si>
    <r>
      <t xml:space="preserve">Herramienta y mano de obra en </t>
    </r>
    <r>
      <rPr>
        <b/>
        <sz val="9"/>
        <rFont val="Arial"/>
        <family val="2"/>
      </rPr>
      <t>excavación a mano en cepas</t>
    </r>
    <r>
      <rPr>
        <sz val="9"/>
        <rFont val="Arial"/>
        <family val="2"/>
      </rPr>
      <t xml:space="preserve"> de 0.00 a 0.85 m. de profundidad, en material tipo II-B, volumen medido en banco, incluye: afine de taludes y fondo de apile del material a un lado de la obra.</t>
    </r>
  </si>
  <si>
    <t>AA-MURO-02</t>
  </si>
  <si>
    <r>
      <t>Herramienta y mano de obra en</t>
    </r>
    <r>
      <rPr>
        <b/>
        <sz val="9"/>
        <rFont val="Arial"/>
        <family val="2"/>
      </rPr>
      <t xml:space="preserve"> relleno en cepas con material producto de la excavación</t>
    </r>
    <r>
      <rPr>
        <sz val="9"/>
        <rFont val="Arial"/>
        <family val="2"/>
      </rPr>
      <t>, compactado al 90% proctor-s, con compactador manual (bailarina), en capas de 20 cm. Incluye  selección del material y volteo a mano, herramienta y todo lo necesario para su correcta ejecución.</t>
    </r>
  </si>
  <si>
    <t>AA-MURO-03</t>
  </si>
  <si>
    <t>AA-MURO-04</t>
  </si>
  <si>
    <r>
      <t xml:space="preserve">Herramienta y mano de obra en </t>
    </r>
    <r>
      <rPr>
        <b/>
        <sz val="9"/>
        <rFont val="Arial"/>
        <family val="2"/>
      </rPr>
      <t>acarreo en carretilla de Material producto de la excavación a una segunda Estación y subsecuentes</t>
    </r>
    <r>
      <rPr>
        <sz val="9"/>
        <rFont val="Arial"/>
        <family val="2"/>
      </rPr>
      <t>, incluye carga y descarga.</t>
    </r>
  </si>
  <si>
    <t>AA-MURO-05</t>
  </si>
  <si>
    <t>AA-MURO-06</t>
  </si>
  <si>
    <r>
      <rPr>
        <b/>
        <sz val="9"/>
        <rFont val="Arial"/>
        <family val="2"/>
      </rPr>
      <t xml:space="preserve">Material y mano de obra en la fabricación  de Dala </t>
    </r>
    <r>
      <rPr>
        <sz val="9"/>
        <rFont val="Arial"/>
        <family val="2"/>
      </rPr>
      <t>de 15 X 30 cms de concreto armado con 4 Varillas del #3, estribos del #2 @20 cms.  colada en concreto FC=200 KG/CM2. agregado maximo de 3/4" Incluye cimbra, descimbra, colado, curado, herramienta y  todo lo necesario para su correcta ejecución.</t>
    </r>
  </si>
  <si>
    <t>AA-MURO-07</t>
  </si>
  <si>
    <t>AA-MURO-08</t>
  </si>
  <si>
    <t>AA-MURO-09</t>
  </si>
  <si>
    <t>AA-MURO-10</t>
  </si>
  <si>
    <r>
      <t xml:space="preserve">Material y mano de obra de </t>
    </r>
    <r>
      <rPr>
        <b/>
        <sz val="9"/>
        <rFont val="Arial"/>
        <family val="2"/>
      </rPr>
      <t>aplanados de mortero cemento arena proporción 1 a 5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textura acabado fino</t>
    </r>
    <r>
      <rPr>
        <sz val="9"/>
        <rFont val="Arial"/>
        <family val="2"/>
      </rPr>
      <t xml:space="preserve"> a plomo y regla,  espesor promedio de 2 cm. En exteriores. Incluye andamios, herramientas y todo lo necesario para su correcta ejecución.</t>
    </r>
  </si>
  <si>
    <t>AA-MURO-11</t>
  </si>
  <si>
    <t>AA-MURO-12</t>
  </si>
  <si>
    <t xml:space="preserve"> 96+743.50</t>
  </si>
  <si>
    <t>1   (14*NOV*2014)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</si>
</sst>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7" x14ac:knownFonts="1">
    <font>
      <sz val="10"/>
      <color indexed="64"/>
      <name val="Arial"/>
    </font>
    <font>
      <sz val="10"/>
      <color indexed="6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indexed="23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4"/>
      <color indexed="64"/>
      <name val="Arial"/>
      <family val="2"/>
    </font>
    <font>
      <sz val="9"/>
      <color indexed="64"/>
      <name val="Arial"/>
      <family val="2"/>
    </font>
    <font>
      <b/>
      <sz val="8"/>
      <color indexed="64"/>
      <name val="Arial"/>
      <family val="2"/>
    </font>
    <font>
      <sz val="9"/>
      <color indexed="64"/>
      <name val="Arial Narrow"/>
      <family val="2"/>
    </font>
    <font>
      <sz val="10"/>
      <color indexed="6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indexed="64"/>
      <name val="Calibri"/>
      <family val="2"/>
      <scheme val="minor"/>
    </font>
    <font>
      <sz val="14"/>
      <color indexed="64"/>
      <name val="Calibri"/>
      <family val="2"/>
      <scheme val="minor"/>
    </font>
    <font>
      <b/>
      <sz val="6.5"/>
      <color indexed="23"/>
      <name val="Calibri"/>
      <family val="2"/>
      <scheme val="minor"/>
    </font>
    <font>
      <sz val="9"/>
      <name val="Arial"/>
      <family val="2"/>
    </font>
    <font>
      <sz val="10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11"/>
      <name val="Bookman Old Style"/>
      <family val="1"/>
    </font>
    <font>
      <sz val="14"/>
      <name val="Arial"/>
      <family val="2"/>
    </font>
    <font>
      <b/>
      <sz val="12"/>
      <name val="Arial"/>
      <family val="2"/>
    </font>
    <font>
      <sz val="8"/>
      <name val="Bookman Old Style"/>
      <family val="1"/>
    </font>
    <font>
      <sz val="8.6"/>
      <color indexed="64"/>
      <name val="Arial"/>
      <family val="2"/>
    </font>
    <font>
      <b/>
      <sz val="8.6"/>
      <color indexed="64"/>
      <name val="Arial"/>
      <family val="2"/>
    </font>
    <font>
      <sz val="8.6"/>
      <color indexed="64"/>
      <name val="Arial Narrow"/>
      <family val="2"/>
    </font>
    <font>
      <b/>
      <sz val="8.6"/>
      <name val="Arial"/>
      <family val="2"/>
    </font>
    <font>
      <sz val="8.6"/>
      <name val="Arial"/>
      <family val="2"/>
    </font>
    <font>
      <b/>
      <sz val="8"/>
      <color rgb="FFFF0000"/>
      <name val="Bookman Old Style"/>
      <family val="1"/>
    </font>
    <font>
      <b/>
      <sz val="14"/>
      <color rgb="FFFF0000"/>
      <name val="Arial"/>
      <family val="2"/>
    </font>
    <font>
      <sz val="12"/>
      <color indexed="64"/>
      <name val="Arial"/>
      <family val="2"/>
    </font>
    <font>
      <b/>
      <sz val="8"/>
      <name val="Bookman Old Style"/>
      <family val="1"/>
    </font>
    <font>
      <b/>
      <sz val="11"/>
      <name val="Arial"/>
      <family val="2"/>
    </font>
    <font>
      <b/>
      <sz val="9"/>
      <color indexed="64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187">
    <xf numFmtId="0" fontId="0" fillId="0" borderId="0" xfId="0"/>
    <xf numFmtId="0" fontId="11" fillId="0" borderId="0" xfId="0" applyFont="1"/>
    <xf numFmtId="0" fontId="0" fillId="2" borderId="0" xfId="0" applyFill="1"/>
    <xf numFmtId="0" fontId="1" fillId="0" borderId="0" xfId="0" applyFont="1"/>
    <xf numFmtId="0" fontId="12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5" borderId="0" xfId="0" applyFill="1"/>
    <xf numFmtId="0" fontId="1" fillId="0" borderId="0" xfId="0" applyFont="1" applyFill="1"/>
    <xf numFmtId="0" fontId="9" fillId="0" borderId="0" xfId="1" applyFont="1" applyFill="1" applyBorder="1" applyAlignment="1"/>
    <xf numFmtId="0" fontId="1" fillId="0" borderId="0" xfId="1" applyBorder="1" applyAlignment="1"/>
    <xf numFmtId="0" fontId="1" fillId="0" borderId="0" xfId="1"/>
    <xf numFmtId="0" fontId="1" fillId="0" borderId="0" xfId="1" applyBorder="1"/>
    <xf numFmtId="0" fontId="9" fillId="0" borderId="0" xfId="1" applyFont="1" applyBorder="1" applyAlignment="1"/>
    <xf numFmtId="0" fontId="9" fillId="0" borderId="0" xfId="1" applyFont="1" applyBorder="1"/>
    <xf numFmtId="49" fontId="5" fillId="0" borderId="0" xfId="1" applyNumberFormat="1" applyFont="1" applyBorder="1" applyAlignment="1">
      <alignment horizontal="center" vertical="center"/>
    </xf>
    <xf numFmtId="0" fontId="9" fillId="0" borderId="0" xfId="1" applyFont="1" applyAlignment="1"/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Alignment="1"/>
    <xf numFmtId="0" fontId="1" fillId="0" borderId="0" xfId="1" applyFont="1"/>
    <xf numFmtId="0" fontId="0" fillId="6" borderId="0" xfId="0" applyFill="1"/>
    <xf numFmtId="0" fontId="1" fillId="6" borderId="0" xfId="0" applyFont="1" applyFill="1"/>
    <xf numFmtId="0" fontId="2" fillId="0" borderId="0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 wrapText="1"/>
    </xf>
    <xf numFmtId="0" fontId="34" fillId="7" borderId="0" xfId="0" applyFont="1" applyFill="1"/>
    <xf numFmtId="0" fontId="13" fillId="7" borderId="0" xfId="0" applyFont="1" applyFill="1"/>
    <xf numFmtId="0" fontId="1" fillId="7" borderId="0" xfId="0" applyFont="1" applyFill="1"/>
    <xf numFmtId="0" fontId="0" fillId="7" borderId="0" xfId="0" applyFill="1"/>
    <xf numFmtId="0" fontId="16" fillId="7" borderId="0" xfId="0" applyFont="1" applyFill="1" applyBorder="1"/>
    <xf numFmtId="0" fontId="16" fillId="7" borderId="0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center"/>
    </xf>
    <xf numFmtId="0" fontId="13" fillId="7" borderId="4" xfId="0" applyFont="1" applyFill="1" applyBorder="1" applyAlignment="1"/>
    <xf numFmtId="0" fontId="24" fillId="7" borderId="0" xfId="0" applyFont="1" applyFill="1" applyBorder="1" applyAlignment="1"/>
    <xf numFmtId="0" fontId="16" fillId="7" borderId="0" xfId="0" applyFont="1" applyFill="1" applyBorder="1" applyAlignment="1"/>
    <xf numFmtId="0" fontId="34" fillId="7" borderId="2" xfId="0" applyFont="1" applyFill="1" applyBorder="1" applyAlignment="1"/>
    <xf numFmtId="0" fontId="13" fillId="7" borderId="0" xfId="0" applyFont="1" applyFill="1" applyAlignment="1"/>
    <xf numFmtId="0" fontId="25" fillId="7" borderId="0" xfId="0" applyFont="1" applyFill="1" applyBorder="1" applyAlignment="1"/>
    <xf numFmtId="0" fontId="16" fillId="7" borderId="0" xfId="0" applyFont="1" applyFill="1"/>
    <xf numFmtId="0" fontId="17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/>
    <xf numFmtId="0" fontId="36" fillId="7" borderId="2" xfId="0" applyFont="1" applyFill="1" applyBorder="1" applyAlignment="1"/>
    <xf numFmtId="0" fontId="19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0" fontId="15" fillId="7" borderId="0" xfId="0" applyFont="1" applyFill="1" applyAlignment="1"/>
    <xf numFmtId="0" fontId="19" fillId="7" borderId="0" xfId="0" applyFont="1" applyFill="1" applyBorder="1" applyAlignment="1"/>
    <xf numFmtId="0" fontId="19" fillId="7" borderId="0" xfId="0" applyFont="1" applyFill="1" applyBorder="1"/>
    <xf numFmtId="0" fontId="35" fillId="7" borderId="2" xfId="1" applyFont="1" applyFill="1" applyBorder="1"/>
    <xf numFmtId="0" fontId="13" fillId="7" borderId="0" xfId="0" applyFont="1" applyFill="1" applyBorder="1"/>
    <xf numFmtId="0" fontId="18" fillId="7" borderId="0" xfId="0" applyFont="1" applyFill="1"/>
    <xf numFmtId="0" fontId="18" fillId="7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35" fillId="7" borderId="13" xfId="1" applyFont="1" applyFill="1" applyBorder="1"/>
    <xf numFmtId="0" fontId="13" fillId="7" borderId="3" xfId="0" applyFont="1" applyFill="1" applyBorder="1"/>
    <xf numFmtId="0" fontId="21" fillId="7" borderId="0" xfId="0" applyFont="1" applyFill="1" applyBorder="1"/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" fontId="8" fillId="7" borderId="6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7" fillId="7" borderId="0" xfId="0" applyFont="1" applyFill="1" applyBorder="1"/>
    <xf numFmtId="0" fontId="22" fillId="7" borderId="0" xfId="0" applyFont="1" applyFill="1" applyBorder="1"/>
    <xf numFmtId="0" fontId="22" fillId="7" borderId="0" xfId="0" applyFont="1" applyFill="1" applyBorder="1" applyAlignment="1">
      <alignment horizontal="center" vertical="center"/>
    </xf>
    <xf numFmtId="0" fontId="7" fillId="7" borderId="0" xfId="0" applyFont="1" applyFill="1"/>
    <xf numFmtId="49" fontId="10" fillId="7" borderId="15" xfId="0" applyNumberFormat="1" applyFont="1" applyFill="1" applyBorder="1" applyAlignment="1">
      <alignment vertical="top"/>
    </xf>
    <xf numFmtId="0" fontId="43" fillId="7" borderId="15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top"/>
    </xf>
    <xf numFmtId="4" fontId="10" fillId="7" borderId="14" xfId="0" applyNumberFormat="1" applyFont="1" applyFill="1" applyBorder="1" applyAlignment="1">
      <alignment horizontal="center" vertical="top"/>
    </xf>
    <xf numFmtId="164" fontId="10" fillId="7" borderId="15" xfId="0" applyNumberFormat="1" applyFont="1" applyFill="1" applyBorder="1" applyAlignment="1">
      <alignment horizontal="center" vertical="top"/>
    </xf>
    <xf numFmtId="164" fontId="10" fillId="7" borderId="15" xfId="0" applyNumberFormat="1" applyFont="1" applyFill="1" applyBorder="1" applyAlignment="1">
      <alignment horizontal="right" vertical="top"/>
    </xf>
    <xf numFmtId="0" fontId="9" fillId="7" borderId="0" xfId="0" applyFont="1" applyFill="1" applyBorder="1"/>
    <xf numFmtId="0" fontId="9" fillId="7" borderId="0" xfId="0" applyFont="1" applyFill="1"/>
    <xf numFmtId="49" fontId="10" fillId="7" borderId="5" xfId="0" applyNumberFormat="1" applyFont="1" applyFill="1" applyBorder="1" applyAlignment="1">
      <alignment vertical="top"/>
    </xf>
    <xf numFmtId="0" fontId="43" fillId="7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top"/>
    </xf>
    <xf numFmtId="4" fontId="10" fillId="7" borderId="6" xfId="0" applyNumberFormat="1" applyFont="1" applyFill="1" applyBorder="1" applyAlignment="1">
      <alignment horizontal="center" vertical="top"/>
    </xf>
    <xf numFmtId="164" fontId="10" fillId="7" borderId="6" xfId="0" applyNumberFormat="1" applyFont="1" applyFill="1" applyBorder="1" applyAlignment="1">
      <alignment horizontal="center" vertical="top"/>
    </xf>
    <xf numFmtId="164" fontId="10" fillId="7" borderId="11" xfId="0" applyNumberFormat="1" applyFont="1" applyFill="1" applyBorder="1" applyAlignment="1">
      <alignment horizontal="right" vertical="top"/>
    </xf>
    <xf numFmtId="49" fontId="10" fillId="7" borderId="9" xfId="0" applyNumberFormat="1" applyFont="1" applyFill="1" applyBorder="1" applyAlignment="1">
      <alignment vertical="top"/>
    </xf>
    <xf numFmtId="0" fontId="43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top"/>
    </xf>
    <xf numFmtId="4" fontId="10" fillId="7" borderId="9" xfId="0" applyNumberFormat="1" applyFont="1" applyFill="1" applyBorder="1" applyAlignment="1">
      <alignment horizontal="center" vertical="top"/>
    </xf>
    <xf numFmtId="164" fontId="10" fillId="7" borderId="9" xfId="0" applyNumberFormat="1" applyFont="1" applyFill="1" applyBorder="1" applyAlignment="1">
      <alignment horizontal="center" vertical="top"/>
    </xf>
    <xf numFmtId="164" fontId="10" fillId="7" borderId="9" xfId="0" applyNumberFormat="1" applyFont="1" applyFill="1" applyBorder="1" applyAlignment="1">
      <alignment horizontal="right" vertical="top"/>
    </xf>
    <xf numFmtId="0" fontId="7" fillId="7" borderId="0" xfId="0" applyFont="1" applyFill="1" applyBorder="1" applyAlignment="1">
      <alignment horizontal="center" vertical="top"/>
    </xf>
    <xf numFmtId="49" fontId="7" fillId="7" borderId="9" xfId="0" applyNumberFormat="1" applyFont="1" applyFill="1" applyBorder="1" applyAlignment="1">
      <alignment vertical="top"/>
    </xf>
    <xf numFmtId="0" fontId="7" fillId="7" borderId="16" xfId="0" applyFont="1" applyFill="1" applyBorder="1" applyAlignment="1">
      <alignment horizontal="justify" vertical="top"/>
    </xf>
    <xf numFmtId="0" fontId="7" fillId="7" borderId="16" xfId="0" applyFont="1" applyFill="1" applyBorder="1" applyAlignment="1">
      <alignment horizontal="center" vertical="top"/>
    </xf>
    <xf numFmtId="4" fontId="7" fillId="7" borderId="9" xfId="0" applyNumberFormat="1" applyFont="1" applyFill="1" applyBorder="1" applyAlignment="1">
      <alignment horizontal="center" vertical="top"/>
    </xf>
    <xf numFmtId="164" fontId="7" fillId="7" borderId="9" xfId="0" applyNumberFormat="1" applyFont="1" applyFill="1" applyBorder="1" applyAlignment="1">
      <alignment horizontal="center" vertical="top"/>
    </xf>
    <xf numFmtId="164" fontId="7" fillId="7" borderId="9" xfId="0" applyNumberFormat="1" applyFont="1" applyFill="1" applyBorder="1" applyAlignment="1">
      <alignment horizontal="right" vertical="top"/>
    </xf>
    <xf numFmtId="0" fontId="7" fillId="7" borderId="9" xfId="0" applyFont="1" applyFill="1" applyBorder="1" applyAlignment="1">
      <alignment horizontal="justify" vertical="top" wrapText="1"/>
    </xf>
    <xf numFmtId="0" fontId="7" fillId="7" borderId="9" xfId="0" applyFont="1" applyFill="1" applyBorder="1" applyAlignment="1">
      <alignment horizontal="center" vertical="top"/>
    </xf>
    <xf numFmtId="0" fontId="7" fillId="7" borderId="9" xfId="0" applyFont="1" applyFill="1" applyBorder="1" applyAlignment="1">
      <alignment horizontal="justify" vertical="top"/>
    </xf>
    <xf numFmtId="0" fontId="7" fillId="7" borderId="15" xfId="0" applyFont="1" applyFill="1" applyBorder="1" applyAlignment="1">
      <alignment horizontal="justify"/>
    </xf>
    <xf numFmtId="164" fontId="6" fillId="7" borderId="9" xfId="0" applyNumberFormat="1" applyFont="1" applyFill="1" applyBorder="1" applyAlignment="1">
      <alignment horizontal="center" vertical="top"/>
    </xf>
    <xf numFmtId="164" fontId="6" fillId="7" borderId="9" xfId="0" applyNumberFormat="1" applyFont="1" applyFill="1" applyBorder="1" applyAlignment="1">
      <alignment horizontal="right" vertical="top"/>
    </xf>
    <xf numFmtId="0" fontId="7" fillId="7" borderId="9" xfId="0" applyFont="1" applyFill="1" applyBorder="1" applyAlignment="1">
      <alignment horizontal="justify" vertical="center" wrapText="1"/>
    </xf>
    <xf numFmtId="0" fontId="7" fillId="7" borderId="9" xfId="1" applyFont="1" applyFill="1" applyBorder="1" applyAlignment="1">
      <alignment horizontal="justify" vertical="top"/>
    </xf>
    <xf numFmtId="2" fontId="9" fillId="7" borderId="0" xfId="0" applyNumberFormat="1" applyFont="1" applyFill="1" applyAlignment="1">
      <alignment horizontal="center" vertical="top"/>
    </xf>
    <xf numFmtId="0" fontId="9" fillId="7" borderId="0" xfId="0" applyFont="1" applyFill="1" applyBorder="1" applyAlignment="1"/>
    <xf numFmtId="4" fontId="7" fillId="7" borderId="0" xfId="0" applyNumberFormat="1" applyFont="1" applyFill="1" applyBorder="1" applyAlignment="1">
      <alignment horizontal="center" vertical="top"/>
    </xf>
    <xf numFmtId="0" fontId="9" fillId="7" borderId="0" xfId="0" applyFont="1" applyFill="1" applyAlignment="1"/>
    <xf numFmtId="0" fontId="7" fillId="7" borderId="9" xfId="1" applyFont="1" applyFill="1" applyBorder="1" applyAlignment="1">
      <alignment horizontal="justify" vertical="center" wrapText="1"/>
    </xf>
    <xf numFmtId="0" fontId="8" fillId="7" borderId="0" xfId="0" applyFont="1" applyFill="1" applyBorder="1" applyAlignment="1">
      <alignment horizontal="center" vertical="top"/>
    </xf>
    <xf numFmtId="49" fontId="7" fillId="7" borderId="5" xfId="0" applyNumberFormat="1" applyFont="1" applyFill="1" applyBorder="1" applyAlignment="1">
      <alignment vertical="top"/>
    </xf>
    <xf numFmtId="0" fontId="7" fillId="7" borderId="6" xfId="0" applyFont="1" applyFill="1" applyBorder="1" applyAlignment="1">
      <alignment horizontal="justify" vertical="top"/>
    </xf>
    <xf numFmtId="0" fontId="7" fillId="7" borderId="6" xfId="0" applyFont="1" applyFill="1" applyBorder="1" applyAlignment="1">
      <alignment horizontal="center" vertical="top"/>
    </xf>
    <xf numFmtId="4" fontId="7" fillId="7" borderId="6" xfId="0" applyNumberFormat="1" applyFont="1" applyFill="1" applyBorder="1" applyAlignment="1">
      <alignment horizontal="center" vertical="top"/>
    </xf>
    <xf numFmtId="164" fontId="45" fillId="7" borderId="11" xfId="0" applyNumberFormat="1" applyFont="1" applyFill="1" applyBorder="1" applyAlignment="1">
      <alignment horizontal="right" vertical="top"/>
    </xf>
    <xf numFmtId="0" fontId="9" fillId="7" borderId="0" xfId="0" applyFont="1" applyFill="1" applyBorder="1" applyAlignment="1">
      <alignment wrapText="1"/>
    </xf>
    <xf numFmtId="0" fontId="9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right" vertical="top"/>
    </xf>
    <xf numFmtId="0" fontId="9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left"/>
    </xf>
    <xf numFmtId="0" fontId="45" fillId="7" borderId="0" xfId="0" applyFont="1" applyFill="1" applyBorder="1" applyAlignment="1">
      <alignment horizontal="right" wrapText="1"/>
    </xf>
    <xf numFmtId="0" fontId="45" fillId="7" borderId="0" xfId="0" applyFont="1" applyFill="1" applyBorder="1"/>
    <xf numFmtId="164" fontId="7" fillId="7" borderId="16" xfId="0" applyNumberFormat="1" applyFont="1" applyFill="1" applyBorder="1" applyAlignment="1">
      <alignment horizontal="center" vertical="top"/>
    </xf>
    <xf numFmtId="164" fontId="7" fillId="7" borderId="16" xfId="0" applyNumberFormat="1" applyFont="1" applyFill="1" applyBorder="1" applyAlignment="1">
      <alignment horizontal="right" vertical="top"/>
    </xf>
    <xf numFmtId="0" fontId="8" fillId="7" borderId="0" xfId="0" quotePrefix="1" applyFont="1" applyFill="1" applyBorder="1" applyAlignment="1">
      <alignment horizontal="center" vertical="top"/>
    </xf>
    <xf numFmtId="0" fontId="9" fillId="7" borderId="0" xfId="0" quotePrefix="1" applyFont="1" applyFill="1" applyBorder="1" applyAlignment="1">
      <alignment horizontal="center" vertical="top"/>
    </xf>
    <xf numFmtId="0" fontId="46" fillId="7" borderId="0" xfId="0" applyFont="1" applyFill="1" applyBorder="1" applyAlignment="1">
      <alignment wrapText="1"/>
    </xf>
    <xf numFmtId="0" fontId="7" fillId="7" borderId="17" xfId="1" applyFont="1" applyFill="1" applyBorder="1" applyAlignment="1">
      <alignment vertical="center" wrapText="1"/>
    </xf>
    <xf numFmtId="0" fontId="7" fillId="7" borderId="0" xfId="1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center" vertical="top" wrapText="1"/>
    </xf>
    <xf numFmtId="4" fontId="7" fillId="7" borderId="9" xfId="0" applyNumberFormat="1" applyFont="1" applyFill="1" applyBorder="1" applyAlignment="1">
      <alignment horizontal="center" vertical="top" wrapText="1"/>
    </xf>
    <xf numFmtId="164" fontId="7" fillId="7" borderId="9" xfId="0" applyNumberFormat="1" applyFont="1" applyFill="1" applyBorder="1" applyAlignment="1">
      <alignment horizontal="center" vertical="top" wrapText="1"/>
    </xf>
    <xf numFmtId="164" fontId="7" fillId="7" borderId="9" xfId="0" applyNumberFormat="1" applyFont="1" applyFill="1" applyBorder="1" applyAlignment="1">
      <alignment horizontal="right" vertical="top" wrapText="1"/>
    </xf>
    <xf numFmtId="0" fontId="9" fillId="7" borderId="17" xfId="0" applyFont="1" applyFill="1" applyBorder="1" applyAlignment="1">
      <alignment wrapText="1"/>
    </xf>
    <xf numFmtId="0" fontId="8" fillId="7" borderId="0" xfId="1" applyFont="1" applyFill="1" applyBorder="1" applyAlignment="1">
      <alignment horizontal="justify" vertical="center" wrapText="1"/>
    </xf>
    <xf numFmtId="0" fontId="9" fillId="7" borderId="0" xfId="0" applyFont="1" applyFill="1" applyAlignment="1">
      <alignment wrapText="1"/>
    </xf>
    <xf numFmtId="0" fontId="8" fillId="7" borderId="9" xfId="1" applyFont="1" applyFill="1" applyBorder="1" applyAlignment="1">
      <alignment horizontal="justify" vertical="center" wrapText="1"/>
    </xf>
    <xf numFmtId="0" fontId="7" fillId="7" borderId="15" xfId="0" applyFont="1" applyFill="1" applyBorder="1" applyAlignment="1">
      <alignment horizontal="justify" vertical="top" wrapText="1"/>
    </xf>
    <xf numFmtId="0" fontId="7" fillId="7" borderId="15" xfId="0" applyFont="1" applyFill="1" applyBorder="1" applyAlignment="1">
      <alignment horizontal="center" vertical="top"/>
    </xf>
    <xf numFmtId="4" fontId="7" fillId="7" borderId="15" xfId="0" applyNumberFormat="1" applyFont="1" applyFill="1" applyBorder="1" applyAlignment="1">
      <alignment horizontal="center" vertical="top"/>
    </xf>
    <xf numFmtId="164" fontId="7" fillId="7" borderId="15" xfId="0" applyNumberFormat="1" applyFont="1" applyFill="1" applyBorder="1" applyAlignment="1">
      <alignment horizontal="center" vertical="top"/>
    </xf>
    <xf numFmtId="164" fontId="7" fillId="7" borderId="15" xfId="0" applyNumberFormat="1" applyFont="1" applyFill="1" applyBorder="1" applyAlignment="1">
      <alignment horizontal="right" vertical="top"/>
    </xf>
    <xf numFmtId="0" fontId="7" fillId="7" borderId="15" xfId="0" applyFont="1" applyFill="1" applyBorder="1" applyAlignment="1">
      <alignment horizontal="justify" vertical="top"/>
    </xf>
    <xf numFmtId="164" fontId="45" fillId="7" borderId="15" xfId="0" applyNumberFormat="1" applyFont="1" applyFill="1" applyBorder="1" applyAlignment="1">
      <alignment horizontal="right" vertical="top"/>
    </xf>
    <xf numFmtId="0" fontId="7" fillId="7" borderId="6" xfId="0" applyFont="1" applyFill="1" applyBorder="1" applyAlignment="1">
      <alignment horizontal="justify" vertical="top" wrapText="1"/>
    </xf>
    <xf numFmtId="49" fontId="37" fillId="7" borderId="14" xfId="0" applyNumberFormat="1" applyFont="1" applyFill="1" applyBorder="1" applyAlignment="1">
      <alignment vertical="top"/>
    </xf>
    <xf numFmtId="0" fontId="32" fillId="7" borderId="1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top"/>
    </xf>
    <xf numFmtId="4" fontId="8" fillId="7" borderId="14" xfId="0" applyNumberFormat="1" applyFont="1" applyFill="1" applyBorder="1" applyAlignment="1">
      <alignment horizontal="center" vertical="top"/>
    </xf>
    <xf numFmtId="164" fontId="10" fillId="7" borderId="14" xfId="0" applyNumberFormat="1" applyFont="1" applyFill="1" applyBorder="1" applyAlignment="1">
      <alignment horizontal="center" vertical="top"/>
    </xf>
    <xf numFmtId="164" fontId="10" fillId="7" borderId="14" xfId="0" applyNumberFormat="1" applyFont="1" applyFill="1" applyBorder="1" applyAlignment="1">
      <alignment horizontal="right" vertical="top"/>
    </xf>
    <xf numFmtId="0" fontId="18" fillId="7" borderId="0" xfId="0" applyFont="1" applyFill="1" applyBorder="1"/>
    <xf numFmtId="49" fontId="38" fillId="7" borderId="9" xfId="0" applyNumberFormat="1" applyFont="1" applyFill="1" applyBorder="1" applyAlignment="1">
      <alignment vertical="top"/>
    </xf>
    <xf numFmtId="0" fontId="8" fillId="7" borderId="9" xfId="0" applyFont="1" applyFill="1" applyBorder="1" applyAlignment="1">
      <alignment horizontal="justify" vertical="top"/>
    </xf>
    <xf numFmtId="0" fontId="22" fillId="7" borderId="0" xfId="0" applyFont="1" applyFill="1" applyBorder="1" applyAlignment="1">
      <alignment horizontal="center" vertical="top"/>
    </xf>
    <xf numFmtId="0" fontId="27" fillId="7" borderId="0" xfId="0" applyFont="1" applyFill="1" applyBorder="1"/>
    <xf numFmtId="0" fontId="28" fillId="7" borderId="0" xfId="0" applyFont="1" applyFill="1" applyBorder="1" applyAlignment="1"/>
    <xf numFmtId="0" fontId="29" fillId="7" borderId="0" xfId="0" applyFont="1" applyFill="1" applyBorder="1" applyAlignment="1"/>
    <xf numFmtId="0" fontId="9" fillId="7" borderId="9" xfId="0" applyFont="1" applyFill="1" applyBorder="1"/>
    <xf numFmtId="164" fontId="26" fillId="7" borderId="9" xfId="0" applyNumberFormat="1" applyFont="1" applyFill="1" applyBorder="1" applyAlignment="1">
      <alignment horizontal="center" vertical="top"/>
    </xf>
    <xf numFmtId="0" fontId="38" fillId="7" borderId="0" xfId="0" applyFont="1" applyFill="1"/>
    <xf numFmtId="4" fontId="7" fillId="7" borderId="0" xfId="0" applyNumberFormat="1" applyFont="1" applyFill="1"/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/>
    </xf>
    <xf numFmtId="0" fontId="40" fillId="0" borderId="0" xfId="1" applyNumberFormat="1" applyFont="1" applyBorder="1" applyAlignment="1">
      <alignment horizontal="center" vertical="top"/>
    </xf>
    <xf numFmtId="0" fontId="4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 wrapText="1"/>
    </xf>
    <xf numFmtId="0" fontId="33" fillId="7" borderId="0" xfId="0" applyFont="1" applyFill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10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30" fillId="7" borderId="0" xfId="0" applyFont="1" applyFill="1" applyAlignment="1">
      <alignment horizontal="center" vertical="top"/>
    </xf>
    <xf numFmtId="0" fontId="30" fillId="7" borderId="1" xfId="0" applyFont="1" applyFill="1" applyBorder="1" applyAlignment="1">
      <alignment horizontal="center" vertical="top"/>
    </xf>
    <xf numFmtId="0" fontId="42" fillId="7" borderId="4" xfId="0" applyFont="1" applyFill="1" applyBorder="1" applyAlignment="1">
      <alignment horizontal="center" vertical="center"/>
    </xf>
    <xf numFmtId="0" fontId="42" fillId="7" borderId="7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45" fillId="7" borderId="0" xfId="0" applyFont="1" applyFill="1" applyBorder="1" applyAlignment="1">
      <alignment horizontal="center"/>
    </xf>
    <xf numFmtId="49" fontId="14" fillId="7" borderId="12" xfId="0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3" xfId="2"/>
    <cellStyle name="Normal 4" xfId="4"/>
    <cellStyle name="Normal 5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8000"/>
      <color rgb="FF948B54"/>
      <color rgb="FF00FF00"/>
      <color rgb="FFFFFF00"/>
      <color rgb="FF9999FF"/>
      <color rgb="FF0000BC"/>
      <color rgb="FF000012"/>
      <color rgb="FF2F1FA7"/>
      <color rgb="FFEFF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384769</xdr:colOff>
      <xdr:row>38</xdr:row>
      <xdr:rowOff>112633</xdr:rowOff>
    </xdr:from>
    <xdr:to>
      <xdr:col>9</xdr:col>
      <xdr:colOff>263674</xdr:colOff>
      <xdr:row>47</xdr:row>
      <xdr:rowOff>59308</xdr:rowOff>
    </xdr:to>
    <xdr:sp macro="" textlink="">
      <xdr:nvSpPr>
        <xdr:cNvPr id="2" name="1 Rectángulo"/>
        <xdr:cNvSpPr/>
      </xdr:nvSpPr>
      <xdr:spPr>
        <a:xfrm>
          <a:off x="994369" y="6265783"/>
          <a:ext cx="4755705" cy="1404000"/>
        </a:xfrm>
        <a:prstGeom prst="rect">
          <a:avLst/>
        </a:prstGeom>
        <a:noFill/>
        <a:ln>
          <a:solidFill>
            <a:srgbClr val="4252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263525</xdr:colOff>
      <xdr:row>2</xdr:row>
      <xdr:rowOff>34022</xdr:rowOff>
    </xdr:from>
    <xdr:to>
      <xdr:col>0</xdr:col>
      <xdr:colOff>407525</xdr:colOff>
      <xdr:row>51</xdr:row>
      <xdr:rowOff>25022</xdr:rowOff>
    </xdr:to>
    <xdr:sp macro="" textlink="">
      <xdr:nvSpPr>
        <xdr:cNvPr id="3" name="2 Rectángulo"/>
        <xdr:cNvSpPr/>
      </xdr:nvSpPr>
      <xdr:spPr>
        <a:xfrm>
          <a:off x="263525" y="357872"/>
          <a:ext cx="144000" cy="7925325"/>
        </a:xfrm>
        <a:prstGeom prst="rect">
          <a:avLst/>
        </a:prstGeom>
        <a:solidFill>
          <a:srgbClr val="425284"/>
        </a:solidFill>
        <a:ln>
          <a:solidFill>
            <a:srgbClr val="4252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128</xdr:row>
      <xdr:rowOff>87842</xdr:rowOff>
    </xdr:to>
    <xdr:pic>
      <xdr:nvPicPr>
        <xdr:cNvPr id="5" name="4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7825" y="32301"/>
          <a:ext cx="1560" cy="1128453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127</xdr:row>
      <xdr:rowOff>131314</xdr:rowOff>
    </xdr:to>
    <xdr:pic>
      <xdr:nvPicPr>
        <xdr:cNvPr id="11" name="10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0803850"/>
          <a:ext cx="1560" cy="23952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126</xdr:row>
      <xdr:rowOff>169409</xdr:rowOff>
    </xdr:to>
    <xdr:pic>
      <xdr:nvPicPr>
        <xdr:cNvPr id="20" name="19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2327850"/>
          <a:ext cx="1560" cy="22428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126</xdr:row>
      <xdr:rowOff>169412</xdr:rowOff>
    </xdr:to>
    <xdr:pic>
      <xdr:nvPicPr>
        <xdr:cNvPr id="21" name="20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36994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126</xdr:row>
      <xdr:rowOff>177205</xdr:rowOff>
    </xdr:to>
    <xdr:pic>
      <xdr:nvPicPr>
        <xdr:cNvPr id="22" name="21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49186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126</xdr:row>
      <xdr:rowOff>187595</xdr:rowOff>
    </xdr:to>
    <xdr:pic>
      <xdr:nvPicPr>
        <xdr:cNvPr id="25" name="24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49186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228</xdr:row>
      <xdr:rowOff>104371</xdr:rowOff>
    </xdr:to>
    <xdr:pic>
      <xdr:nvPicPr>
        <xdr:cNvPr id="26" name="25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61378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131</xdr:row>
      <xdr:rowOff>106199</xdr:rowOff>
    </xdr:to>
    <xdr:pic>
      <xdr:nvPicPr>
        <xdr:cNvPr id="27" name="26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73570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131</xdr:row>
      <xdr:rowOff>106199</xdr:rowOff>
    </xdr:to>
    <xdr:pic>
      <xdr:nvPicPr>
        <xdr:cNvPr id="28" name="27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5385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166</xdr:row>
      <xdr:rowOff>57364</xdr:rowOff>
    </xdr:to>
    <xdr:pic>
      <xdr:nvPicPr>
        <xdr:cNvPr id="29" name="28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2605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156</xdr:row>
      <xdr:rowOff>134732</xdr:rowOff>
    </xdr:to>
    <xdr:pic>
      <xdr:nvPicPr>
        <xdr:cNvPr id="23" name="22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081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156</xdr:row>
      <xdr:rowOff>134732</xdr:rowOff>
    </xdr:to>
    <xdr:pic>
      <xdr:nvPicPr>
        <xdr:cNvPr id="24" name="23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081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116</xdr:row>
      <xdr:rowOff>0</xdr:rowOff>
    </xdr:from>
    <xdr:to>
      <xdr:col>1</xdr:col>
      <xdr:colOff>868335</xdr:colOff>
      <xdr:row>127</xdr:row>
      <xdr:rowOff>150362</xdr:rowOff>
    </xdr:to>
    <xdr:pic>
      <xdr:nvPicPr>
        <xdr:cNvPr id="30" name="29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9557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51</xdr:row>
      <xdr:rowOff>0</xdr:rowOff>
    </xdr:from>
    <xdr:to>
      <xdr:col>1</xdr:col>
      <xdr:colOff>868335</xdr:colOff>
      <xdr:row>51</xdr:row>
      <xdr:rowOff>852228</xdr:rowOff>
    </xdr:to>
    <xdr:pic>
      <xdr:nvPicPr>
        <xdr:cNvPr id="17" name="16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9223950"/>
          <a:ext cx="1560" cy="2395278"/>
        </a:xfrm>
        <a:prstGeom prst="rect">
          <a:avLst/>
        </a:prstGeom>
      </xdr:spPr>
    </xdr:pic>
    <xdr:clientData/>
  </xdr:twoCellAnchor>
  <xdr:twoCellAnchor editAs="oneCell">
    <xdr:from>
      <xdr:col>7</xdr:col>
      <xdr:colOff>866775</xdr:colOff>
      <xdr:row>87</xdr:row>
      <xdr:rowOff>0</xdr:rowOff>
    </xdr:from>
    <xdr:to>
      <xdr:col>8</xdr:col>
      <xdr:colOff>1560</xdr:colOff>
      <xdr:row>87</xdr:row>
      <xdr:rowOff>423604</xdr:rowOff>
    </xdr:to>
    <xdr:pic>
      <xdr:nvPicPr>
        <xdr:cNvPr id="18" name="17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71523225"/>
          <a:ext cx="1560" cy="2090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1-SMA-Z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ARATULA"/>
      <sheetName val="ZONA DE COBRO"/>
      <sheetName val="Hoja1"/>
    </sheetNames>
    <sheetDataSet>
      <sheetData sheetId="0">
        <row r="1">
          <cell r="A1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10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31" sqref="B31"/>
    </sheetView>
  </sheetViews>
  <sheetFormatPr baseColWidth="10" defaultRowHeight="12.75" x14ac:dyDescent="0.2"/>
  <cols>
    <col min="1" max="1" width="30.5703125" bestFit="1" customWidth="1"/>
    <col min="2" max="2" width="25.42578125" bestFit="1" customWidth="1"/>
  </cols>
  <sheetData>
    <row r="1" spans="1:3" x14ac:dyDescent="0.2">
      <c r="A1" s="3"/>
    </row>
    <row r="2" spans="1:3" x14ac:dyDescent="0.2">
      <c r="A2" t="s">
        <v>165</v>
      </c>
      <c r="B2" s="22" t="s">
        <v>167</v>
      </c>
      <c r="C2" t="s">
        <v>166</v>
      </c>
    </row>
    <row r="3" spans="1:3" x14ac:dyDescent="0.2">
      <c r="A3" s="3" t="s">
        <v>169</v>
      </c>
      <c r="B3" s="22" t="s">
        <v>170</v>
      </c>
    </row>
    <row r="4" spans="1:3" x14ac:dyDescent="0.2">
      <c r="A4" t="s">
        <v>163</v>
      </c>
      <c r="B4" s="22" t="s">
        <v>333</v>
      </c>
    </row>
    <row r="5" spans="1:3" x14ac:dyDescent="0.2">
      <c r="A5" s="3" t="s">
        <v>168</v>
      </c>
      <c r="B5" s="22" t="s">
        <v>167</v>
      </c>
    </row>
    <row r="6" spans="1:3" x14ac:dyDescent="0.2">
      <c r="A6" s="3" t="s">
        <v>171</v>
      </c>
      <c r="B6" s="22" t="s">
        <v>172</v>
      </c>
    </row>
    <row r="7" spans="1:3" x14ac:dyDescent="0.2">
      <c r="A7" t="s">
        <v>161</v>
      </c>
    </row>
    <row r="8" spans="1:3" x14ac:dyDescent="0.2">
      <c r="A8" s="22" t="s">
        <v>173</v>
      </c>
    </row>
    <row r="9" spans="1:3" x14ac:dyDescent="0.2">
      <c r="A9" t="s">
        <v>164</v>
      </c>
      <c r="B9" s="21" t="s">
        <v>334</v>
      </c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7"/>
      <c r="B28" s="9"/>
    </row>
    <row r="29" spans="1:2" x14ac:dyDescent="0.2">
      <c r="A29" s="9"/>
      <c r="B29" s="9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7"/>
      <c r="B32" s="7"/>
    </row>
    <row r="33" spans="1:2" x14ac:dyDescent="0.2">
      <c r="A33" s="7"/>
      <c r="B3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showGridLines="0" showZeros="0" view="pageBreakPreview" zoomScale="70" zoomScaleNormal="70" zoomScaleSheetLayoutView="70" workbookViewId="0">
      <selection activeCell="I33" sqref="I33"/>
    </sheetView>
  </sheetViews>
  <sheetFormatPr baseColWidth="10" defaultColWidth="9.140625" defaultRowHeight="12.75" x14ac:dyDescent="0.2"/>
  <cols>
    <col min="1" max="1" width="9.140625" style="12" customWidth="1"/>
    <col min="2" max="6" width="9.140625" style="12"/>
    <col min="7" max="7" width="9.140625" style="12" customWidth="1"/>
    <col min="8" max="16384" width="9.140625" style="12"/>
  </cols>
  <sheetData>
    <row r="1" spans="1:7" ht="12.75" customHeight="1" x14ac:dyDescent="0.2">
      <c r="A1" s="11"/>
      <c r="B1" s="11"/>
      <c r="C1" s="11"/>
      <c r="D1" s="11"/>
      <c r="E1" s="11"/>
      <c r="F1" s="13"/>
      <c r="G1" s="13"/>
    </row>
    <row r="2" spans="1:7" ht="12.75" customHeight="1" x14ac:dyDescent="0.2">
      <c r="A2" s="11"/>
      <c r="B2" s="11"/>
      <c r="C2" s="11"/>
      <c r="D2" s="11"/>
      <c r="E2" s="11"/>
      <c r="F2" s="13"/>
      <c r="G2" s="13"/>
    </row>
    <row r="3" spans="1:7" ht="12.75" customHeight="1" x14ac:dyDescent="0.2">
      <c r="A3" s="11"/>
      <c r="B3" s="11"/>
      <c r="C3" s="11"/>
      <c r="D3" s="11"/>
      <c r="E3" s="11"/>
      <c r="F3" s="13"/>
      <c r="G3" s="13"/>
    </row>
    <row r="4" spans="1:7" ht="12.75" customHeight="1" x14ac:dyDescent="0.2">
      <c r="A4" s="11"/>
      <c r="B4" s="11"/>
      <c r="C4" s="11"/>
      <c r="D4" s="11"/>
      <c r="E4" s="11"/>
      <c r="F4" s="13"/>
      <c r="G4" s="13"/>
    </row>
    <row r="5" spans="1:7" ht="12.75" customHeight="1" x14ac:dyDescent="0.2">
      <c r="A5" s="11"/>
      <c r="B5" s="11"/>
      <c r="C5" s="11"/>
      <c r="D5" s="11"/>
      <c r="E5" s="11"/>
      <c r="F5" s="13"/>
      <c r="G5" s="13"/>
    </row>
    <row r="6" spans="1:7" ht="12.75" customHeight="1" x14ac:dyDescent="0.2">
      <c r="A6" s="11"/>
      <c r="B6" s="11"/>
      <c r="C6" s="11"/>
      <c r="D6" s="11"/>
      <c r="E6" s="11"/>
      <c r="F6" s="13"/>
      <c r="G6" s="13"/>
    </row>
    <row r="7" spans="1:7" ht="12.75" customHeight="1" x14ac:dyDescent="0.2">
      <c r="A7" s="11"/>
      <c r="B7" s="11"/>
      <c r="C7" s="11"/>
      <c r="D7" s="11"/>
      <c r="E7" s="11"/>
      <c r="F7" s="13"/>
      <c r="G7" s="13"/>
    </row>
    <row r="8" spans="1:7" ht="12.75" customHeight="1" x14ac:dyDescent="0.2">
      <c r="A8" s="11"/>
      <c r="B8" s="11"/>
      <c r="C8" s="11"/>
      <c r="D8" s="11"/>
      <c r="E8" s="11"/>
      <c r="F8" s="13"/>
      <c r="G8" s="13"/>
    </row>
    <row r="9" spans="1:7" ht="12.75" customHeight="1" x14ac:dyDescent="0.2">
      <c r="A9" s="11"/>
      <c r="B9" s="11"/>
      <c r="C9" s="11"/>
      <c r="D9" s="11"/>
      <c r="E9" s="11"/>
      <c r="F9" s="13"/>
      <c r="G9" s="13"/>
    </row>
    <row r="10" spans="1:7" ht="12.75" customHeight="1" x14ac:dyDescent="0.2">
      <c r="A10" s="11"/>
      <c r="B10" s="11"/>
      <c r="C10" s="11"/>
      <c r="D10" s="11"/>
      <c r="E10" s="11"/>
      <c r="F10" s="13"/>
      <c r="G10" s="13"/>
    </row>
    <row r="11" spans="1:7" ht="12.75" customHeight="1" x14ac:dyDescent="0.2">
      <c r="A11" s="11"/>
      <c r="B11" s="11"/>
      <c r="C11" s="11"/>
      <c r="D11" s="11"/>
      <c r="E11" s="11"/>
      <c r="F11" s="13"/>
      <c r="G11" s="13"/>
    </row>
    <row r="12" spans="1:7" ht="12.75" customHeight="1" x14ac:dyDescent="0.2">
      <c r="A12" s="11"/>
      <c r="B12" s="11"/>
      <c r="C12" s="11"/>
      <c r="D12" s="11"/>
      <c r="E12" s="11"/>
      <c r="F12" s="13"/>
      <c r="G12" s="13"/>
    </row>
    <row r="13" spans="1:7" ht="12.75" customHeight="1" x14ac:dyDescent="0.2">
      <c r="A13" s="11"/>
      <c r="B13" s="11"/>
      <c r="C13" s="11"/>
      <c r="D13" s="11"/>
      <c r="E13" s="11"/>
      <c r="F13" s="13"/>
      <c r="G13" s="13"/>
    </row>
    <row r="14" spans="1:7" ht="12.75" customHeight="1" x14ac:dyDescent="0.2">
      <c r="A14" s="11"/>
      <c r="B14" s="11"/>
      <c r="C14" s="11"/>
      <c r="D14" s="11"/>
      <c r="E14" s="11"/>
      <c r="F14" s="13"/>
      <c r="G14" s="13"/>
    </row>
    <row r="15" spans="1:7" ht="12.75" customHeight="1" x14ac:dyDescent="0.2">
      <c r="A15" s="11"/>
      <c r="B15" s="11"/>
      <c r="C15" s="11"/>
      <c r="D15" s="11"/>
      <c r="E15" s="11"/>
      <c r="F15" s="13"/>
      <c r="G15" s="13"/>
    </row>
    <row r="16" spans="1:7" ht="12.75" customHeight="1" x14ac:dyDescent="0.2">
      <c r="A16" s="11"/>
      <c r="B16" s="11"/>
      <c r="C16" s="11"/>
      <c r="D16" s="11"/>
      <c r="E16" s="11"/>
      <c r="F16" s="13"/>
      <c r="G16" s="13"/>
    </row>
    <row r="17" spans="1:11" ht="12.75" customHeight="1" x14ac:dyDescent="0.2">
      <c r="A17" s="11"/>
      <c r="B17" s="11"/>
      <c r="C17" s="11"/>
      <c r="D17" s="11"/>
      <c r="E17" s="11"/>
      <c r="F17" s="13"/>
      <c r="G17" s="13"/>
    </row>
    <row r="18" spans="1:11" ht="12.75" customHeight="1" x14ac:dyDescent="0.2">
      <c r="A18" s="11"/>
      <c r="B18" s="11"/>
      <c r="C18" s="11"/>
      <c r="D18" s="11"/>
      <c r="E18" s="11"/>
      <c r="F18" s="13"/>
      <c r="G18" s="13"/>
    </row>
    <row r="19" spans="1:11" ht="12.75" customHeight="1" x14ac:dyDescent="0.2">
      <c r="A19" s="11"/>
      <c r="B19" s="11"/>
      <c r="C19" s="11"/>
      <c r="D19" s="11"/>
      <c r="E19" s="11"/>
      <c r="F19" s="13"/>
      <c r="G19" s="13"/>
    </row>
    <row r="20" spans="1:11" ht="12.75" customHeight="1" x14ac:dyDescent="0.2">
      <c r="A20" s="169">
        <f>[1]DATOS!A1</f>
        <v>0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</row>
    <row r="21" spans="1:11" ht="12.75" customHeight="1" x14ac:dyDescent="0.2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</row>
    <row r="22" spans="1:11" ht="12.75" customHeight="1" x14ac:dyDescent="0.2">
      <c r="A22" s="11"/>
      <c r="B22" s="11"/>
      <c r="C22" s="11"/>
      <c r="D22" s="11"/>
      <c r="E22" s="11"/>
      <c r="F22" s="13"/>
      <c r="G22" s="13"/>
    </row>
    <row r="23" spans="1:11" ht="12.75" customHeight="1" x14ac:dyDescent="0.2">
      <c r="A23" s="11"/>
      <c r="B23" s="11"/>
      <c r="C23" s="11"/>
      <c r="D23" s="11"/>
      <c r="E23" s="11"/>
      <c r="F23" s="13"/>
      <c r="G23" s="13"/>
    </row>
    <row r="24" spans="1:11" ht="12.75" customHeight="1" x14ac:dyDescent="0.2">
      <c r="A24" s="170" t="str">
        <f>CONCATENATE(DATOS!A2,DATOS!B2,DATOS!C2)</f>
        <v>PLAZA DE COBRO "SAN MARTIN TEXMELUCAN"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</row>
    <row r="25" spans="1:11" ht="12.75" customHeight="1" x14ac:dyDescent="0.2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</row>
    <row r="26" spans="1:11" ht="12.75" customHeight="1" x14ac:dyDescent="0.2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12.75" customHeight="1" x14ac:dyDescent="0.2">
      <c r="A28" s="171" t="str">
        <f>CONCATENATE(DATOS!A3,DATOS!B3)</f>
        <v>AUTOPISTA: MEXICO-PUEBLA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</row>
    <row r="29" spans="1:11" ht="12.75" customHeight="1" x14ac:dyDescent="0.2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</row>
    <row r="30" spans="1:11" ht="12.75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ht="12.75" customHeight="1" x14ac:dyDescent="0.2">
      <c r="A31" s="171" t="str">
        <f>CONCATENATE(DATOS!A4,DATOS!B4)</f>
        <v>KM: 96+743.50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</row>
    <row r="32" spans="1:11" ht="12.75" customHeight="1" x14ac:dyDescent="0.2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</row>
    <row r="33" spans="1:11" ht="12.75" customHeight="1" x14ac:dyDescent="0.2">
      <c r="A33" s="14"/>
      <c r="B33" s="14"/>
      <c r="C33" s="14"/>
      <c r="D33" s="14"/>
      <c r="E33" s="14"/>
      <c r="F33" s="15"/>
      <c r="G33" s="15"/>
    </row>
    <row r="34" spans="1:11" ht="12.75" customHeight="1" x14ac:dyDescent="0.2">
      <c r="A34" s="171" t="str">
        <f>CONCATENATE(DATOS!A5,DATOS!B5)</f>
        <v>MUNICIPIO: SAN MARTIN TEXMELUCAN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11" ht="12.75" customHeight="1" x14ac:dyDescent="0.2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</row>
    <row r="36" spans="1:11" ht="12.75" customHeight="1" x14ac:dyDescent="0.2">
      <c r="A36" s="14"/>
      <c r="B36" s="14"/>
      <c r="C36" s="14"/>
      <c r="D36" s="14"/>
      <c r="E36" s="14"/>
      <c r="F36" s="15"/>
      <c r="G36" s="15"/>
    </row>
    <row r="37" spans="1:11" ht="12.75" customHeight="1" x14ac:dyDescent="0.2">
      <c r="A37" s="171" t="str">
        <f>CONCATENATE(DATOS!A6,DATOS!B6)</f>
        <v>ESTADO DE PUEBLA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</row>
    <row r="38" spans="1:11" ht="12.75" customHeight="1" x14ac:dyDescent="0.2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</row>
    <row r="39" spans="1:11" ht="12.75" customHeight="1" x14ac:dyDescent="0.2">
      <c r="A39" s="14"/>
      <c r="B39" s="14"/>
      <c r="C39" s="14"/>
      <c r="D39" s="14"/>
      <c r="E39" s="15"/>
      <c r="F39" s="15"/>
      <c r="G39" s="15"/>
    </row>
    <row r="40" spans="1:11" ht="12.75" customHeight="1" x14ac:dyDescent="0.2">
      <c r="A40" s="166" t="str">
        <f>DATOS!A7</f>
        <v>CATALOGO DE CONCEPTOS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</row>
    <row r="41" spans="1:11" ht="12.75" customHeight="1" x14ac:dyDescent="0.2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</row>
    <row r="42" spans="1:11" ht="12.75" customHeight="1" x14ac:dyDescent="0.3">
      <c r="A42" s="18"/>
      <c r="B42" s="19"/>
      <c r="C42" s="19"/>
      <c r="D42" s="19"/>
      <c r="E42" s="19"/>
      <c r="F42" s="19"/>
      <c r="G42" s="19"/>
    </row>
    <row r="43" spans="1:11" ht="12.75" customHeight="1" x14ac:dyDescent="0.2">
      <c r="A43" s="167" t="str">
        <f>DATOS!A8</f>
        <v>CUARTOS DE MAQUINAS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</row>
    <row r="44" spans="1:11" ht="12.75" customHeight="1" x14ac:dyDescent="0.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</row>
    <row r="45" spans="1:11" ht="12.75" customHeight="1" x14ac:dyDescent="0.2">
      <c r="A45" s="17"/>
      <c r="B45" s="17"/>
      <c r="C45" s="17"/>
      <c r="D45" s="17"/>
      <c r="E45" s="17"/>
      <c r="F45" s="17"/>
      <c r="G45" s="17"/>
    </row>
    <row r="46" spans="1:11" ht="12.75" customHeight="1" x14ac:dyDescent="0.2">
      <c r="A46" s="168" t="str">
        <f>CONCATENATE(DATOS!A9,DATOS!B9)</f>
        <v>REVISION 1   (14*NOV*2014)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1" ht="12.7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</row>
    <row r="48" spans="1:11" ht="12.75" customHeight="1" x14ac:dyDescent="0.2"/>
    <row r="49" spans="1:12" ht="12.75" customHeight="1" x14ac:dyDescent="0.2"/>
    <row r="50" spans="1:12" ht="12.75" customHeight="1" x14ac:dyDescent="0.2">
      <c r="A50" s="10"/>
      <c r="B50" s="14"/>
      <c r="C50" s="14"/>
      <c r="D50" s="14"/>
      <c r="H50" s="16"/>
      <c r="I50" s="16"/>
      <c r="J50" s="16"/>
      <c r="K50" s="16"/>
      <c r="L50" s="16"/>
    </row>
    <row r="51" spans="1:12" ht="12.75" customHeight="1" x14ac:dyDescent="0.2"/>
    <row r="52" spans="1:12" ht="12.75" customHeight="1" x14ac:dyDescent="0.2"/>
    <row r="63" spans="1:12" x14ac:dyDescent="0.2">
      <c r="A63" s="3"/>
    </row>
    <row r="64" spans="1:12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9" spans="1:1" x14ac:dyDescent="0.2">
      <c r="A69" s="3"/>
    </row>
    <row r="70" spans="1:1" x14ac:dyDescent="0.2">
      <c r="A70" s="3"/>
    </row>
    <row r="74" spans="1:1" x14ac:dyDescent="0.2">
      <c r="A74" s="20"/>
    </row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</sheetData>
  <mergeCells count="9">
    <mergeCell ref="A40:K41"/>
    <mergeCell ref="A43:K44"/>
    <mergeCell ref="A46:K47"/>
    <mergeCell ref="A20:K21"/>
    <mergeCell ref="A24:K26"/>
    <mergeCell ref="A28:K29"/>
    <mergeCell ref="A31:K32"/>
    <mergeCell ref="A34:K35"/>
    <mergeCell ref="A37:K38"/>
  </mergeCells>
  <printOptions verticalCentered="1"/>
  <pageMargins left="0.39370078740157483" right="0" top="0" bottom="0" header="0" footer="0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116"/>
  <sheetViews>
    <sheetView showGridLines="0" showZeros="0" tabSelected="1" zoomScaleNormal="100" zoomScaleSheetLayoutView="100" zoomScalePageLayoutView="70" workbookViewId="0">
      <pane ySplit="13" topLeftCell="A14" activePane="bottomLeft" state="frozen"/>
      <selection pane="bottomLeft" activeCell="B19" sqref="B19"/>
    </sheetView>
  </sheetViews>
  <sheetFormatPr baseColWidth="10" defaultRowHeight="15" x14ac:dyDescent="0.2"/>
  <cols>
    <col min="1" max="1" width="13.7109375" style="162" customWidth="1"/>
    <col min="2" max="2" width="38.7109375" style="73" customWidth="1"/>
    <col min="3" max="3" width="6.7109375" style="73" customWidth="1"/>
    <col min="4" max="4" width="10.7109375" style="163" customWidth="1"/>
    <col min="5" max="5" width="10.7109375" style="73" customWidth="1"/>
    <col min="6" max="6" width="13.7109375" style="73" customWidth="1"/>
    <col min="7" max="7" width="11.42578125" style="73"/>
    <col min="8" max="8" width="12.42578125" style="52" bestFit="1" customWidth="1"/>
    <col min="9" max="9" width="2.140625" style="52" customWidth="1"/>
    <col min="10" max="10" width="11.42578125" style="164"/>
    <col min="11" max="11" width="2" style="52" customWidth="1"/>
    <col min="12" max="12" width="11.42578125" style="165"/>
    <col min="13" max="13" width="11.42578125" style="52"/>
    <col min="14" max="16384" width="11.42578125" style="73"/>
  </cols>
  <sheetData>
    <row r="1" spans="1:14" s="28" customFormat="1" ht="15" customHeight="1" thickBot="1" x14ac:dyDescent="0.25">
      <c r="A1" s="25"/>
      <c r="B1" s="26"/>
      <c r="C1" s="27"/>
      <c r="D1" s="26"/>
      <c r="H1" s="29"/>
      <c r="I1" s="29"/>
      <c r="J1" s="30"/>
      <c r="K1" s="29"/>
      <c r="L1" s="31"/>
      <c r="M1" s="29"/>
    </row>
    <row r="2" spans="1:14" s="28" customFormat="1" ht="15" customHeight="1" thickTop="1" x14ac:dyDescent="0.3">
      <c r="A2" s="32"/>
      <c r="B2" s="33"/>
      <c r="C2" s="180" t="str">
        <f>CONCATENATE(DATOS!A2,DATOS!B2,DATOS!C2)</f>
        <v>PLAZA DE COBRO "SAN MARTIN TEXMELUCAN"</v>
      </c>
      <c r="D2" s="180"/>
      <c r="E2" s="180"/>
      <c r="F2" s="181"/>
      <c r="H2" s="34"/>
      <c r="I2" s="34"/>
      <c r="J2" s="30"/>
      <c r="K2" s="35"/>
      <c r="L2" s="31"/>
      <c r="M2" s="29"/>
      <c r="N2" s="27"/>
    </row>
    <row r="3" spans="1:14" s="28" customFormat="1" ht="7.5" customHeight="1" x14ac:dyDescent="0.2">
      <c r="A3" s="36"/>
      <c r="B3" s="37"/>
      <c r="C3" s="172">
        <f>DATOS!A1</f>
        <v>0</v>
      </c>
      <c r="D3" s="172"/>
      <c r="E3" s="172"/>
      <c r="F3" s="173"/>
      <c r="H3" s="38"/>
      <c r="I3" s="38"/>
      <c r="J3" s="30"/>
      <c r="K3" s="35"/>
      <c r="L3" s="31"/>
      <c r="M3" s="29"/>
    </row>
    <row r="4" spans="1:14" s="28" customFormat="1" ht="7.5" customHeight="1" x14ac:dyDescent="0.2">
      <c r="A4" s="36"/>
      <c r="B4" s="37"/>
      <c r="C4" s="172" t="str">
        <f>CONCATENATE(DATOS!A3,DATOS!B3)</f>
        <v>AUTOPISTA: MEXICO-PUEBLA</v>
      </c>
      <c r="D4" s="172"/>
      <c r="E4" s="172"/>
      <c r="F4" s="173"/>
      <c r="G4" s="39"/>
      <c r="H4" s="40"/>
      <c r="I4" s="40"/>
      <c r="J4" s="41"/>
      <c r="K4" s="42"/>
      <c r="L4" s="31"/>
      <c r="M4" s="29"/>
      <c r="N4" s="27"/>
    </row>
    <row r="5" spans="1:14" s="28" customFormat="1" ht="7.5" customHeight="1" x14ac:dyDescent="0.25">
      <c r="A5" s="43" t="s">
        <v>5</v>
      </c>
      <c r="B5" s="37"/>
      <c r="C5" s="172" t="str">
        <f>CONCATENATE(DATOS!A4,DATOS!B4)</f>
        <v>KM: 96+743.50</v>
      </c>
      <c r="D5" s="172"/>
      <c r="E5" s="172"/>
      <c r="F5" s="173"/>
      <c r="G5" s="39"/>
      <c r="H5" s="44"/>
      <c r="I5" s="45"/>
      <c r="J5" s="46"/>
      <c r="K5" s="42"/>
      <c r="L5" s="31"/>
      <c r="M5" s="29"/>
    </row>
    <row r="6" spans="1:14" s="28" customFormat="1" ht="7.5" customHeight="1" x14ac:dyDescent="0.25">
      <c r="A6" s="43" t="s">
        <v>3</v>
      </c>
      <c r="B6" s="47"/>
      <c r="C6" s="172" t="str">
        <f>CONCATENATE(DATOS!A5,DATOS!B5)</f>
        <v>MUNICIPIO: SAN MARTIN TEXMELUCAN</v>
      </c>
      <c r="D6" s="172"/>
      <c r="E6" s="172"/>
      <c r="F6" s="173"/>
      <c r="G6" s="39"/>
      <c r="H6" s="48"/>
      <c r="I6" s="49"/>
      <c r="J6" s="41"/>
      <c r="K6" s="42"/>
      <c r="L6" s="31"/>
      <c r="M6" s="29"/>
    </row>
    <row r="7" spans="1:14" s="28" customFormat="1" ht="7.5" customHeight="1" x14ac:dyDescent="0.25">
      <c r="A7" s="50"/>
      <c r="B7" s="51"/>
      <c r="C7" s="172" t="str">
        <f>CONCATENATE(DATOS!A6,DATOS!B6)</f>
        <v>ESTADO DE PUEBLA</v>
      </c>
      <c r="D7" s="172"/>
      <c r="E7" s="172"/>
      <c r="F7" s="173"/>
      <c r="G7" s="39"/>
      <c r="H7" s="49"/>
      <c r="I7" s="52"/>
      <c r="J7" s="53"/>
      <c r="K7" s="42"/>
      <c r="L7" s="31"/>
      <c r="M7" s="52"/>
    </row>
    <row r="8" spans="1:14" s="28" customFormat="1" ht="7.5" customHeight="1" x14ac:dyDescent="0.2">
      <c r="A8" s="36"/>
      <c r="B8" s="54"/>
      <c r="C8" s="176" t="str">
        <f>DATOS!A7</f>
        <v>CATALOGO DE CONCEPTOS</v>
      </c>
      <c r="D8" s="176"/>
      <c r="E8" s="176"/>
      <c r="F8" s="177"/>
      <c r="H8" s="38"/>
      <c r="I8" s="38"/>
      <c r="J8" s="30"/>
      <c r="K8" s="35"/>
      <c r="L8" s="31"/>
      <c r="M8" s="29"/>
    </row>
    <row r="9" spans="1:14" s="28" customFormat="1" ht="7.5" customHeight="1" x14ac:dyDescent="0.2">
      <c r="A9" s="36"/>
      <c r="B9" s="54"/>
      <c r="C9" s="176"/>
      <c r="D9" s="176"/>
      <c r="E9" s="176"/>
      <c r="F9" s="177"/>
      <c r="G9" s="39"/>
      <c r="H9" s="40"/>
      <c r="I9" s="40"/>
      <c r="J9" s="41"/>
      <c r="K9" s="42"/>
      <c r="L9" s="31"/>
      <c r="M9" s="29"/>
      <c r="N9" s="27"/>
    </row>
    <row r="10" spans="1:14" s="28" customFormat="1" ht="7.5" customHeight="1" x14ac:dyDescent="0.25">
      <c r="A10" s="43" t="s">
        <v>5</v>
      </c>
      <c r="B10" s="37"/>
      <c r="C10" s="178" t="str">
        <f>DATOS!A8</f>
        <v>CUARTOS DE MAQUINAS</v>
      </c>
      <c r="D10" s="178"/>
      <c r="E10" s="178"/>
      <c r="F10" s="179"/>
      <c r="G10" s="39"/>
      <c r="H10" s="44"/>
      <c r="I10" s="45"/>
      <c r="J10" s="46"/>
      <c r="K10" s="42"/>
      <c r="L10" s="31"/>
      <c r="M10" s="29"/>
    </row>
    <row r="11" spans="1:14" s="28" customFormat="1" ht="7.5" customHeight="1" x14ac:dyDescent="0.25">
      <c r="A11" s="43" t="s">
        <v>3</v>
      </c>
      <c r="B11" s="47"/>
      <c r="C11" s="178"/>
      <c r="D11" s="178"/>
      <c r="E11" s="178"/>
      <c r="F11" s="179"/>
      <c r="G11" s="39"/>
      <c r="H11" s="48"/>
      <c r="I11" s="49"/>
      <c r="J11" s="41"/>
      <c r="K11" s="42"/>
      <c r="L11" s="31"/>
      <c r="M11" s="29"/>
    </row>
    <row r="12" spans="1:14" s="28" customFormat="1" ht="7.5" customHeight="1" thickBot="1" x14ac:dyDescent="0.3">
      <c r="A12" s="55"/>
      <c r="B12" s="56"/>
      <c r="C12" s="174" t="str">
        <f>CONCATENATE(DATOS!A9,DATOS!B9)</f>
        <v>REVISION 1   (14*NOV*2014)</v>
      </c>
      <c r="D12" s="174"/>
      <c r="E12" s="174"/>
      <c r="F12" s="175"/>
      <c r="G12" s="39"/>
      <c r="H12" s="49"/>
      <c r="I12" s="52"/>
      <c r="J12" s="53"/>
      <c r="K12" s="42"/>
      <c r="L12" s="31"/>
      <c r="M12" s="52"/>
    </row>
    <row r="13" spans="1:14" s="28" customFormat="1" ht="30" customHeight="1" thickTop="1" thickBot="1" x14ac:dyDescent="0.25">
      <c r="A13" s="186" t="s">
        <v>162</v>
      </c>
      <c r="B13" s="186"/>
      <c r="C13" s="186"/>
      <c r="D13" s="186"/>
      <c r="E13" s="186"/>
      <c r="F13" s="186"/>
      <c r="G13" s="39"/>
      <c r="H13" s="57"/>
      <c r="I13" s="42"/>
      <c r="J13" s="41"/>
      <c r="K13" s="42"/>
      <c r="L13" s="31"/>
      <c r="M13" s="52"/>
    </row>
    <row r="14" spans="1:14" s="65" customFormat="1" ht="16.5" thickTop="1" thickBot="1" x14ac:dyDescent="0.25">
      <c r="A14" s="58" t="s">
        <v>0</v>
      </c>
      <c r="B14" s="59" t="s">
        <v>7</v>
      </c>
      <c r="C14" s="59" t="s">
        <v>1</v>
      </c>
      <c r="D14" s="60" t="s">
        <v>4</v>
      </c>
      <c r="E14" s="59" t="s">
        <v>2</v>
      </c>
      <c r="F14" s="61" t="s">
        <v>8</v>
      </c>
      <c r="G14" s="62"/>
      <c r="H14" s="63"/>
      <c r="I14" s="63"/>
      <c r="J14" s="64"/>
      <c r="K14" s="63"/>
      <c r="L14" s="46"/>
      <c r="M14" s="63"/>
    </row>
    <row r="15" spans="1:14" ht="16.5" thickTop="1" thickBot="1" x14ac:dyDescent="0.25">
      <c r="A15" s="66"/>
      <c r="B15" s="67" t="s">
        <v>173</v>
      </c>
      <c r="C15" s="68"/>
      <c r="D15" s="69"/>
      <c r="E15" s="70"/>
      <c r="F15" s="71"/>
      <c r="G15" s="72"/>
      <c r="H15" s="72"/>
      <c r="I15" s="72"/>
      <c r="J15" s="72"/>
      <c r="K15" s="72"/>
      <c r="L15" s="72"/>
      <c r="M15" s="72"/>
    </row>
    <row r="16" spans="1:14" ht="12" customHeight="1" thickTop="1" thickBot="1" x14ac:dyDescent="0.25">
      <c r="A16" s="74"/>
      <c r="B16" s="75"/>
      <c r="C16" s="76"/>
      <c r="D16" s="77"/>
      <c r="E16" s="78"/>
      <c r="F16" s="79"/>
      <c r="G16" s="72"/>
      <c r="H16" s="72"/>
      <c r="I16" s="72"/>
      <c r="J16" s="72"/>
      <c r="K16" s="72"/>
      <c r="L16" s="72"/>
      <c r="M16" s="72"/>
    </row>
    <row r="17" spans="1:13" ht="15.75" thickTop="1" x14ac:dyDescent="0.2">
      <c r="A17" s="80"/>
      <c r="B17" s="81" t="s">
        <v>174</v>
      </c>
      <c r="C17" s="82"/>
      <c r="D17" s="83"/>
      <c r="E17" s="84"/>
      <c r="F17" s="85"/>
      <c r="G17" s="72"/>
      <c r="H17" s="72"/>
      <c r="I17" s="72"/>
      <c r="J17" s="86"/>
      <c r="K17" s="86"/>
      <c r="L17" s="72"/>
      <c r="M17" s="72"/>
    </row>
    <row r="18" spans="1:13" ht="72" x14ac:dyDescent="0.2">
      <c r="A18" s="87" t="s">
        <v>175</v>
      </c>
      <c r="B18" s="88" t="s">
        <v>176</v>
      </c>
      <c r="C18" s="89" t="s">
        <v>177</v>
      </c>
      <c r="D18" s="90">
        <v>56.75</v>
      </c>
      <c r="E18" s="91"/>
      <c r="F18" s="92"/>
      <c r="G18" s="72"/>
      <c r="H18" s="72"/>
      <c r="I18" s="72"/>
      <c r="J18" s="72"/>
      <c r="K18" s="72"/>
      <c r="L18" s="72"/>
      <c r="M18" s="72"/>
    </row>
    <row r="19" spans="1:13" ht="53.25" customHeight="1" x14ac:dyDescent="0.2">
      <c r="A19" s="87" t="s">
        <v>178</v>
      </c>
      <c r="B19" s="93" t="s">
        <v>179</v>
      </c>
      <c r="C19" s="94" t="s">
        <v>180</v>
      </c>
      <c r="D19" s="90">
        <v>29</v>
      </c>
      <c r="E19" s="91"/>
      <c r="F19" s="92"/>
      <c r="G19" s="72"/>
      <c r="H19" s="72"/>
      <c r="I19" s="72"/>
      <c r="J19" s="72"/>
      <c r="K19" s="72"/>
      <c r="L19" s="72"/>
      <c r="M19" s="72"/>
    </row>
    <row r="20" spans="1:13" ht="84" x14ac:dyDescent="0.2">
      <c r="A20" s="87" t="s">
        <v>181</v>
      </c>
      <c r="B20" s="93" t="s">
        <v>182</v>
      </c>
      <c r="C20" s="94" t="s">
        <v>180</v>
      </c>
      <c r="D20" s="90">
        <v>26.8</v>
      </c>
      <c r="E20" s="91"/>
      <c r="F20" s="92"/>
      <c r="G20" s="72"/>
      <c r="H20" s="72"/>
      <c r="I20" s="72"/>
      <c r="J20" s="86"/>
      <c r="K20" s="86"/>
      <c r="L20" s="72"/>
      <c r="M20" s="72"/>
    </row>
    <row r="21" spans="1:13" ht="48" x14ac:dyDescent="0.2">
      <c r="A21" s="87" t="s">
        <v>183</v>
      </c>
      <c r="B21" s="95" t="s">
        <v>184</v>
      </c>
      <c r="C21" s="94" t="s">
        <v>180</v>
      </c>
      <c r="D21" s="90">
        <v>36.25</v>
      </c>
      <c r="E21" s="91"/>
      <c r="F21" s="92"/>
      <c r="G21" s="72"/>
      <c r="H21" s="72"/>
      <c r="I21" s="72"/>
      <c r="J21" s="86"/>
      <c r="K21" s="86"/>
      <c r="L21" s="72"/>
      <c r="M21" s="72"/>
    </row>
    <row r="22" spans="1:13" ht="60" x14ac:dyDescent="0.2">
      <c r="A22" s="87" t="s">
        <v>185</v>
      </c>
      <c r="B22" s="96" t="s">
        <v>186</v>
      </c>
      <c r="C22" s="94" t="s">
        <v>180</v>
      </c>
      <c r="D22" s="90">
        <v>9.4499999999999993</v>
      </c>
      <c r="E22" s="91"/>
      <c r="F22" s="92"/>
      <c r="G22" s="72"/>
      <c r="H22" s="72"/>
      <c r="I22" s="72"/>
      <c r="J22" s="86"/>
      <c r="K22" s="86"/>
      <c r="L22" s="72"/>
      <c r="M22" s="72"/>
    </row>
    <row r="23" spans="1:13" ht="60" x14ac:dyDescent="0.2">
      <c r="A23" s="87" t="s">
        <v>187</v>
      </c>
      <c r="B23" s="93" t="s">
        <v>188</v>
      </c>
      <c r="C23" s="94" t="s">
        <v>177</v>
      </c>
      <c r="D23" s="90">
        <v>16.5</v>
      </c>
      <c r="E23" s="91"/>
      <c r="F23" s="92"/>
      <c r="G23" s="72"/>
      <c r="H23" s="72"/>
      <c r="I23" s="72"/>
      <c r="J23" s="86"/>
      <c r="K23" s="86"/>
      <c r="L23" s="72"/>
      <c r="M23" s="72"/>
    </row>
    <row r="24" spans="1:13" ht="108" x14ac:dyDescent="0.2">
      <c r="A24" s="87" t="s">
        <v>189</v>
      </c>
      <c r="B24" s="93" t="s">
        <v>190</v>
      </c>
      <c r="C24" s="94" t="s">
        <v>191</v>
      </c>
      <c r="D24" s="90">
        <v>14.6</v>
      </c>
      <c r="E24" s="91"/>
      <c r="F24" s="92"/>
      <c r="G24" s="72"/>
      <c r="H24" s="72"/>
      <c r="I24" s="72"/>
      <c r="J24" s="86"/>
      <c r="K24" s="86"/>
      <c r="L24" s="72"/>
      <c r="M24" s="72"/>
    </row>
    <row r="25" spans="1:13" ht="120" x14ac:dyDescent="0.2">
      <c r="A25" s="87" t="s">
        <v>192</v>
      </c>
      <c r="B25" s="93" t="s">
        <v>193</v>
      </c>
      <c r="C25" s="94" t="s">
        <v>191</v>
      </c>
      <c r="D25" s="90">
        <v>4.3</v>
      </c>
      <c r="E25" s="91"/>
      <c r="F25" s="92"/>
      <c r="G25" s="72"/>
      <c r="H25" s="72"/>
      <c r="I25" s="72"/>
      <c r="J25" s="86"/>
      <c r="K25" s="86"/>
      <c r="L25" s="72"/>
      <c r="M25" s="72"/>
    </row>
    <row r="26" spans="1:13" ht="96" x14ac:dyDescent="0.2">
      <c r="A26" s="87" t="s">
        <v>194</v>
      </c>
      <c r="B26" s="93" t="s">
        <v>195</v>
      </c>
      <c r="C26" s="94" t="s">
        <v>191</v>
      </c>
      <c r="D26" s="90">
        <v>18.600000000000001</v>
      </c>
      <c r="E26" s="91"/>
      <c r="F26" s="92"/>
      <c r="G26" s="72"/>
      <c r="H26" s="72"/>
      <c r="I26" s="72"/>
      <c r="J26" s="86"/>
      <c r="K26" s="86"/>
      <c r="L26" s="72"/>
      <c r="M26" s="72"/>
    </row>
    <row r="27" spans="1:13" ht="84" x14ac:dyDescent="0.2">
      <c r="A27" s="87" t="s">
        <v>196</v>
      </c>
      <c r="B27" s="93" t="s">
        <v>197</v>
      </c>
      <c r="C27" s="94" t="s">
        <v>191</v>
      </c>
      <c r="D27" s="90">
        <v>16.649999999999999</v>
      </c>
      <c r="E27" s="91"/>
      <c r="F27" s="92"/>
      <c r="G27" s="72"/>
      <c r="H27" s="72"/>
      <c r="I27" s="72"/>
      <c r="J27" s="86"/>
      <c r="K27" s="86"/>
      <c r="L27" s="72"/>
      <c r="M27" s="72"/>
    </row>
    <row r="28" spans="1:13" ht="96" x14ac:dyDescent="0.2">
      <c r="A28" s="87" t="s">
        <v>198</v>
      </c>
      <c r="B28" s="93" t="s">
        <v>199</v>
      </c>
      <c r="C28" s="94" t="s">
        <v>191</v>
      </c>
      <c r="D28" s="90">
        <v>5.3</v>
      </c>
      <c r="E28" s="91"/>
      <c r="F28" s="92"/>
      <c r="G28" s="72"/>
      <c r="H28" s="72"/>
      <c r="I28" s="72"/>
      <c r="J28" s="86"/>
      <c r="K28" s="86"/>
      <c r="L28" s="72"/>
      <c r="M28" s="72"/>
    </row>
    <row r="29" spans="1:13" ht="120" x14ac:dyDescent="0.2">
      <c r="A29" s="87" t="s">
        <v>200</v>
      </c>
      <c r="B29" s="93" t="s">
        <v>201</v>
      </c>
      <c r="C29" s="94" t="s">
        <v>191</v>
      </c>
      <c r="D29" s="90">
        <v>4.9000000000000004</v>
      </c>
      <c r="E29" s="91"/>
      <c r="F29" s="92"/>
      <c r="G29" s="72"/>
      <c r="H29" s="72"/>
      <c r="I29" s="72"/>
      <c r="J29" s="86"/>
      <c r="K29" s="86"/>
      <c r="L29" s="72"/>
      <c r="M29" s="72"/>
    </row>
    <row r="30" spans="1:13" ht="96" x14ac:dyDescent="0.2">
      <c r="A30" s="87" t="s">
        <v>202</v>
      </c>
      <c r="B30" s="93" t="s">
        <v>203</v>
      </c>
      <c r="C30" s="94" t="s">
        <v>191</v>
      </c>
      <c r="D30" s="90">
        <v>5.3</v>
      </c>
      <c r="E30" s="91"/>
      <c r="F30" s="92"/>
      <c r="G30" s="72"/>
      <c r="H30" s="72"/>
      <c r="I30" s="72"/>
      <c r="J30" s="86"/>
      <c r="K30" s="86"/>
      <c r="L30" s="72"/>
      <c r="M30" s="72"/>
    </row>
    <row r="31" spans="1:13" ht="84" x14ac:dyDescent="0.2">
      <c r="A31" s="87" t="s">
        <v>204</v>
      </c>
      <c r="B31" s="93" t="s">
        <v>205</v>
      </c>
      <c r="C31" s="94" t="s">
        <v>177</v>
      </c>
      <c r="D31" s="90">
        <v>14.8</v>
      </c>
      <c r="E31" s="91"/>
      <c r="F31" s="92"/>
      <c r="G31" s="72"/>
      <c r="H31" s="72"/>
      <c r="I31" s="72"/>
      <c r="J31" s="86"/>
      <c r="K31" s="86"/>
      <c r="L31" s="72"/>
      <c r="M31" s="72"/>
    </row>
    <row r="32" spans="1:13" ht="84" x14ac:dyDescent="0.2">
      <c r="A32" s="87" t="s">
        <v>206</v>
      </c>
      <c r="B32" s="93" t="s">
        <v>207</v>
      </c>
      <c r="C32" s="94" t="s">
        <v>177</v>
      </c>
      <c r="D32" s="90">
        <v>0.26</v>
      </c>
      <c r="E32" s="91"/>
      <c r="F32" s="92"/>
      <c r="G32" s="72"/>
      <c r="H32" s="72"/>
      <c r="I32" s="72"/>
      <c r="J32" s="86"/>
      <c r="K32" s="86"/>
      <c r="L32" s="72"/>
      <c r="M32" s="72"/>
    </row>
    <row r="33" spans="1:13" ht="108" x14ac:dyDescent="0.2">
      <c r="A33" s="87" t="s">
        <v>208</v>
      </c>
      <c r="B33" s="93" t="s">
        <v>209</v>
      </c>
      <c r="C33" s="94" t="s">
        <v>177</v>
      </c>
      <c r="D33" s="90">
        <v>2.25</v>
      </c>
      <c r="E33" s="97"/>
      <c r="F33" s="98"/>
      <c r="H33" s="73"/>
      <c r="I33" s="73"/>
      <c r="J33" s="73"/>
      <c r="K33" s="73"/>
      <c r="L33" s="73"/>
      <c r="M33" s="73"/>
    </row>
    <row r="34" spans="1:13" ht="156" x14ac:dyDescent="0.2">
      <c r="A34" s="87" t="s">
        <v>210</v>
      </c>
      <c r="B34" s="93" t="s">
        <v>211</v>
      </c>
      <c r="C34" s="94" t="s">
        <v>191</v>
      </c>
      <c r="D34" s="90">
        <v>8</v>
      </c>
      <c r="E34" s="97"/>
      <c r="F34" s="98"/>
      <c r="H34" s="73"/>
      <c r="I34" s="73"/>
      <c r="J34" s="73"/>
      <c r="K34" s="73"/>
      <c r="L34" s="73"/>
      <c r="M34" s="73"/>
    </row>
    <row r="35" spans="1:13" ht="120" x14ac:dyDescent="0.2">
      <c r="A35" s="87" t="s">
        <v>212</v>
      </c>
      <c r="B35" s="93" t="s">
        <v>213</v>
      </c>
      <c r="C35" s="94" t="s">
        <v>177</v>
      </c>
      <c r="D35" s="90">
        <v>22.8</v>
      </c>
      <c r="E35" s="91"/>
      <c r="F35" s="92"/>
      <c r="G35" s="72"/>
      <c r="H35" s="72"/>
      <c r="I35" s="72"/>
      <c r="J35" s="86"/>
      <c r="K35" s="86"/>
      <c r="L35" s="72"/>
      <c r="M35" s="72"/>
    </row>
    <row r="36" spans="1:13" ht="72" x14ac:dyDescent="0.2">
      <c r="A36" s="87" t="s">
        <v>214</v>
      </c>
      <c r="B36" s="99" t="s">
        <v>215</v>
      </c>
      <c r="C36" s="94" t="s">
        <v>177</v>
      </c>
      <c r="D36" s="90">
        <v>58.1</v>
      </c>
      <c r="E36" s="91"/>
      <c r="F36" s="92"/>
      <c r="G36" s="72"/>
      <c r="H36" s="72"/>
      <c r="I36" s="72"/>
      <c r="J36" s="86"/>
      <c r="K36" s="86"/>
      <c r="L36" s="72"/>
      <c r="M36" s="72"/>
    </row>
    <row r="37" spans="1:13" ht="108" x14ac:dyDescent="0.2">
      <c r="A37" s="87" t="s">
        <v>216</v>
      </c>
      <c r="B37" s="93" t="s">
        <v>217</v>
      </c>
      <c r="C37" s="94" t="s">
        <v>191</v>
      </c>
      <c r="D37" s="90">
        <v>61.012599999999999</v>
      </c>
      <c r="E37" s="91"/>
      <c r="F37" s="92"/>
      <c r="G37" s="72"/>
      <c r="H37" s="72"/>
      <c r="I37" s="72"/>
      <c r="J37" s="86"/>
      <c r="K37" s="86"/>
      <c r="L37" s="72"/>
      <c r="M37" s="72"/>
    </row>
    <row r="38" spans="1:13" s="104" customFormat="1" ht="87" customHeight="1" x14ac:dyDescent="0.2">
      <c r="A38" s="87" t="s">
        <v>218</v>
      </c>
      <c r="B38" s="100" t="s">
        <v>219</v>
      </c>
      <c r="C38" s="94" t="s">
        <v>177</v>
      </c>
      <c r="D38" s="101">
        <v>122.65</v>
      </c>
      <c r="E38" s="91"/>
      <c r="F38" s="92"/>
      <c r="G38" s="102"/>
      <c r="H38" s="102"/>
      <c r="I38" s="103"/>
      <c r="J38" s="102"/>
      <c r="K38" s="102"/>
      <c r="L38" s="102"/>
      <c r="M38" s="102"/>
    </row>
    <row r="39" spans="1:13" ht="87.75" customHeight="1" x14ac:dyDescent="0.2">
      <c r="A39" s="87" t="s">
        <v>220</v>
      </c>
      <c r="B39" s="105" t="s">
        <v>221</v>
      </c>
      <c r="C39" s="94" t="s">
        <v>177</v>
      </c>
      <c r="D39" s="90">
        <v>46.65</v>
      </c>
      <c r="E39" s="91"/>
      <c r="F39" s="92"/>
      <c r="G39" s="72"/>
      <c r="H39" s="72"/>
      <c r="I39" s="72"/>
      <c r="J39" s="86"/>
      <c r="K39" s="86"/>
      <c r="L39" s="72"/>
      <c r="M39" s="72"/>
    </row>
    <row r="40" spans="1:13" ht="60" x14ac:dyDescent="0.2">
      <c r="A40" s="87" t="s">
        <v>222</v>
      </c>
      <c r="B40" s="105" t="s">
        <v>223</v>
      </c>
      <c r="C40" s="94" t="s">
        <v>191</v>
      </c>
      <c r="D40" s="90">
        <v>14.55</v>
      </c>
      <c r="E40" s="91"/>
      <c r="F40" s="92"/>
      <c r="G40" s="72"/>
      <c r="H40" s="72"/>
      <c r="I40" s="72"/>
      <c r="J40" s="86"/>
      <c r="K40" s="86"/>
      <c r="L40" s="72"/>
      <c r="M40" s="72"/>
    </row>
    <row r="41" spans="1:13" ht="48" x14ac:dyDescent="0.2">
      <c r="A41" s="87" t="s">
        <v>224</v>
      </c>
      <c r="B41" s="105" t="s">
        <v>225</v>
      </c>
      <c r="C41" s="94" t="s">
        <v>177</v>
      </c>
      <c r="D41" s="90">
        <v>20</v>
      </c>
      <c r="E41" s="91"/>
      <c r="F41" s="92"/>
      <c r="G41" s="72"/>
      <c r="H41" s="72"/>
      <c r="I41" s="72"/>
      <c r="J41" s="86"/>
      <c r="K41" s="86"/>
      <c r="L41" s="72"/>
      <c r="M41" s="72"/>
    </row>
    <row r="42" spans="1:13" ht="60" x14ac:dyDescent="0.2">
      <c r="A42" s="87" t="s">
        <v>226</v>
      </c>
      <c r="B42" s="105" t="s">
        <v>227</v>
      </c>
      <c r="C42" s="94" t="s">
        <v>191</v>
      </c>
      <c r="D42" s="90">
        <v>18</v>
      </c>
      <c r="E42" s="91"/>
      <c r="F42" s="92"/>
      <c r="G42" s="72"/>
      <c r="H42" s="72"/>
      <c r="I42" s="72"/>
      <c r="J42" s="86"/>
      <c r="K42" s="86"/>
      <c r="L42" s="72"/>
      <c r="M42" s="72"/>
    </row>
    <row r="43" spans="1:13" ht="60" x14ac:dyDescent="0.2">
      <c r="A43" s="87" t="s">
        <v>228</v>
      </c>
      <c r="B43" s="105" t="s">
        <v>229</v>
      </c>
      <c r="C43" s="94" t="s">
        <v>177</v>
      </c>
      <c r="D43" s="90">
        <v>20</v>
      </c>
      <c r="E43" s="91"/>
      <c r="F43" s="92"/>
      <c r="G43" s="72"/>
      <c r="H43" s="72"/>
      <c r="I43" s="72"/>
      <c r="J43" s="106"/>
      <c r="K43" s="106"/>
      <c r="L43" s="72"/>
      <c r="M43" s="72"/>
    </row>
    <row r="44" spans="1:13" ht="72" x14ac:dyDescent="0.2">
      <c r="A44" s="87" t="s">
        <v>230</v>
      </c>
      <c r="B44" s="105" t="s">
        <v>231</v>
      </c>
      <c r="C44" s="94" t="s">
        <v>191</v>
      </c>
      <c r="D44" s="90">
        <v>19.2</v>
      </c>
      <c r="E44" s="91"/>
      <c r="F44" s="92"/>
      <c r="G44" s="72"/>
      <c r="H44" s="72"/>
      <c r="I44" s="72"/>
      <c r="J44" s="86"/>
      <c r="K44" s="86"/>
      <c r="L44" s="72"/>
      <c r="M44" s="72"/>
    </row>
    <row r="45" spans="1:13" ht="60" x14ac:dyDescent="0.2">
      <c r="A45" s="87" t="s">
        <v>232</v>
      </c>
      <c r="B45" s="93" t="s">
        <v>233</v>
      </c>
      <c r="C45" s="94" t="s">
        <v>177</v>
      </c>
      <c r="D45" s="90">
        <v>13.78</v>
      </c>
      <c r="E45" s="91"/>
      <c r="F45" s="92"/>
      <c r="G45" s="72"/>
      <c r="H45" s="72"/>
      <c r="I45" s="72"/>
      <c r="J45" s="86"/>
      <c r="K45" s="86"/>
      <c r="L45" s="72"/>
      <c r="M45" s="72"/>
    </row>
    <row r="46" spans="1:13" ht="60" x14ac:dyDescent="0.2">
      <c r="A46" s="87" t="s">
        <v>234</v>
      </c>
      <c r="B46" s="93" t="s">
        <v>235</v>
      </c>
      <c r="C46" s="94" t="s">
        <v>177</v>
      </c>
      <c r="D46" s="90">
        <v>56</v>
      </c>
      <c r="E46" s="91"/>
      <c r="F46" s="92"/>
      <c r="G46" s="72"/>
      <c r="H46" s="72"/>
      <c r="I46" s="72"/>
      <c r="J46" s="86"/>
      <c r="K46" s="86"/>
      <c r="L46" s="72"/>
      <c r="M46" s="72"/>
    </row>
    <row r="47" spans="1:13" ht="60" x14ac:dyDescent="0.2">
      <c r="A47" s="87" t="s">
        <v>236</v>
      </c>
      <c r="B47" s="93" t="s">
        <v>237</v>
      </c>
      <c r="C47" s="94" t="s">
        <v>177</v>
      </c>
      <c r="D47" s="90">
        <v>20</v>
      </c>
      <c r="E47" s="91"/>
      <c r="F47" s="92"/>
      <c r="G47" s="72"/>
      <c r="H47" s="72"/>
      <c r="I47" s="72"/>
      <c r="J47" s="86"/>
      <c r="K47" s="86"/>
      <c r="L47" s="72"/>
      <c r="M47" s="72"/>
    </row>
    <row r="48" spans="1:13" ht="96" x14ac:dyDescent="0.2">
      <c r="A48" s="87" t="s">
        <v>238</v>
      </c>
      <c r="B48" s="93" t="s">
        <v>239</v>
      </c>
      <c r="C48" s="94" t="s">
        <v>240</v>
      </c>
      <c r="D48" s="90">
        <v>1</v>
      </c>
      <c r="E48" s="91"/>
      <c r="F48" s="92"/>
      <c r="G48" s="72"/>
      <c r="H48" s="72"/>
      <c r="I48" s="72"/>
      <c r="J48" s="86"/>
      <c r="K48" s="86"/>
      <c r="L48" s="72"/>
      <c r="M48" s="72"/>
    </row>
    <row r="49" spans="1:31" ht="84" x14ac:dyDescent="0.2">
      <c r="A49" s="87" t="s">
        <v>241</v>
      </c>
      <c r="B49" s="93" t="s">
        <v>242</v>
      </c>
      <c r="C49" s="94" t="s">
        <v>240</v>
      </c>
      <c r="D49" s="90">
        <v>4</v>
      </c>
      <c r="E49" s="91"/>
      <c r="F49" s="92"/>
      <c r="G49" s="72"/>
      <c r="H49" s="72"/>
      <c r="I49" s="72"/>
      <c r="J49" s="86"/>
      <c r="K49" s="86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1:31" ht="108" x14ac:dyDescent="0.2">
      <c r="A50" s="87" t="s">
        <v>243</v>
      </c>
      <c r="B50" s="93" t="s">
        <v>244</v>
      </c>
      <c r="C50" s="94" t="s">
        <v>191</v>
      </c>
      <c r="D50" s="90">
        <v>8.5</v>
      </c>
      <c r="E50" s="91"/>
      <c r="F50" s="92"/>
      <c r="G50" s="72"/>
      <c r="H50" s="72"/>
      <c r="I50" s="72"/>
      <c r="J50" s="86"/>
      <c r="K50" s="86"/>
      <c r="L50" s="72"/>
      <c r="M50" s="72"/>
    </row>
    <row r="51" spans="1:31" ht="111" customHeight="1" x14ac:dyDescent="0.2">
      <c r="A51" s="87" t="s">
        <v>245</v>
      </c>
      <c r="B51" s="93" t="s">
        <v>246</v>
      </c>
      <c r="C51" s="94" t="s">
        <v>240</v>
      </c>
      <c r="D51" s="90">
        <v>1</v>
      </c>
      <c r="E51" s="91"/>
      <c r="F51" s="92"/>
      <c r="G51" s="72"/>
      <c r="H51" s="72"/>
      <c r="I51" s="72"/>
      <c r="J51" s="86"/>
      <c r="K51" s="86"/>
      <c r="L51" s="72"/>
      <c r="M51" s="72"/>
    </row>
    <row r="52" spans="1:31" ht="96" x14ac:dyDescent="0.2">
      <c r="A52" s="87" t="s">
        <v>247</v>
      </c>
      <c r="B52" s="93" t="s">
        <v>248</v>
      </c>
      <c r="C52" s="94" t="s">
        <v>240</v>
      </c>
      <c r="D52" s="90">
        <v>1</v>
      </c>
      <c r="E52" s="91"/>
      <c r="F52" s="92"/>
      <c r="G52" s="72"/>
      <c r="H52" s="72"/>
      <c r="I52" s="72"/>
      <c r="J52" s="86"/>
      <c r="K52" s="86"/>
      <c r="L52" s="72"/>
      <c r="M52" s="72"/>
    </row>
    <row r="53" spans="1:31" ht="60.75" thickBot="1" x14ac:dyDescent="0.25">
      <c r="A53" s="87" t="s">
        <v>249</v>
      </c>
      <c r="B53" s="105" t="s">
        <v>250</v>
      </c>
      <c r="C53" s="94" t="s">
        <v>240</v>
      </c>
      <c r="D53" s="90">
        <v>1</v>
      </c>
      <c r="E53" s="91"/>
      <c r="F53" s="92"/>
      <c r="G53" s="72"/>
      <c r="H53" s="72"/>
      <c r="I53" s="72"/>
      <c r="J53" s="86"/>
      <c r="K53" s="86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</row>
    <row r="54" spans="1:31" ht="15" customHeight="1" thickTop="1" thickBot="1" x14ac:dyDescent="0.25">
      <c r="A54" s="107"/>
      <c r="B54" s="108"/>
      <c r="C54" s="109"/>
      <c r="D54" s="110"/>
      <c r="E54" s="108"/>
      <c r="F54" s="111"/>
      <c r="G54" s="72"/>
      <c r="H54" s="72"/>
      <c r="I54" s="72"/>
      <c r="J54" s="86"/>
      <c r="K54" s="86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</row>
    <row r="55" spans="1:31" ht="15.75" thickTop="1" x14ac:dyDescent="0.2">
      <c r="A55" s="80"/>
      <c r="B55" s="81" t="s">
        <v>251</v>
      </c>
      <c r="C55" s="82"/>
      <c r="D55" s="83"/>
      <c r="E55" s="91"/>
      <c r="F55" s="92"/>
      <c r="G55" s="72"/>
      <c r="H55" s="72"/>
      <c r="I55" s="72"/>
      <c r="J55" s="86"/>
      <c r="K55" s="86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</row>
    <row r="56" spans="1:31" ht="84" x14ac:dyDescent="0.2">
      <c r="A56" s="87" t="s">
        <v>252</v>
      </c>
      <c r="B56" s="93" t="s">
        <v>253</v>
      </c>
      <c r="C56" s="94" t="s">
        <v>180</v>
      </c>
      <c r="D56" s="90">
        <v>46.7</v>
      </c>
      <c r="E56" s="91"/>
      <c r="F56" s="92"/>
      <c r="G56" s="72"/>
      <c r="H56" s="112"/>
      <c r="I56" s="72"/>
      <c r="J56" s="86"/>
      <c r="K56" s="113"/>
      <c r="L56" s="113"/>
      <c r="M56" s="113"/>
      <c r="N56" s="114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</row>
    <row r="57" spans="1:31" ht="72" x14ac:dyDescent="0.2">
      <c r="A57" s="87" t="s">
        <v>254</v>
      </c>
      <c r="B57" s="93" t="s">
        <v>255</v>
      </c>
      <c r="C57" s="94" t="s">
        <v>180</v>
      </c>
      <c r="D57" s="90">
        <v>7.65</v>
      </c>
      <c r="E57" s="91"/>
      <c r="F57" s="92"/>
      <c r="G57" s="72"/>
      <c r="H57" s="72"/>
      <c r="I57" s="72"/>
      <c r="J57" s="86"/>
      <c r="K57" s="113"/>
      <c r="L57" s="113"/>
      <c r="M57" s="113"/>
      <c r="N57" s="114"/>
      <c r="O57" s="115"/>
      <c r="P57" s="114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</row>
    <row r="58" spans="1:31" ht="48" x14ac:dyDescent="0.2">
      <c r="A58" s="87" t="s">
        <v>256</v>
      </c>
      <c r="B58" s="93" t="s">
        <v>257</v>
      </c>
      <c r="C58" s="94" t="s">
        <v>180</v>
      </c>
      <c r="D58" s="90">
        <v>58.4</v>
      </c>
      <c r="E58" s="91"/>
      <c r="F58" s="92"/>
      <c r="G58" s="72"/>
      <c r="H58" s="72"/>
      <c r="I58" s="72"/>
      <c r="J58" s="86"/>
      <c r="K58" s="86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</row>
    <row r="59" spans="1:31" ht="48" x14ac:dyDescent="0.2">
      <c r="A59" s="87" t="s">
        <v>258</v>
      </c>
      <c r="B59" s="93" t="s">
        <v>259</v>
      </c>
      <c r="C59" s="94" t="s">
        <v>180</v>
      </c>
      <c r="D59" s="90">
        <v>50.75</v>
      </c>
      <c r="E59" s="91"/>
      <c r="F59" s="92"/>
      <c r="G59" s="72"/>
      <c r="H59" s="116"/>
      <c r="I59" s="106"/>
      <c r="J59" s="86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</row>
    <row r="60" spans="1:31" ht="60" x14ac:dyDescent="0.2">
      <c r="A60" s="87" t="s">
        <v>260</v>
      </c>
      <c r="B60" s="93" t="s">
        <v>261</v>
      </c>
      <c r="C60" s="94" t="s">
        <v>177</v>
      </c>
      <c r="D60" s="90">
        <v>18</v>
      </c>
      <c r="E60" s="91"/>
      <c r="F60" s="92"/>
      <c r="G60" s="72"/>
      <c r="H60" s="72"/>
      <c r="I60" s="72"/>
      <c r="J60" s="86"/>
      <c r="K60" s="72"/>
      <c r="L60" s="72"/>
      <c r="M60" s="72"/>
      <c r="N60" s="72"/>
      <c r="O60" s="72"/>
      <c r="P60" s="117"/>
      <c r="Q60" s="117"/>
      <c r="R60" s="117"/>
      <c r="S60" s="118"/>
      <c r="T60" s="119"/>
      <c r="U60" s="113"/>
      <c r="V60" s="72"/>
      <c r="W60" s="72"/>
      <c r="X60" s="72"/>
      <c r="Y60" s="72"/>
      <c r="Z60" s="72"/>
      <c r="AA60" s="72"/>
      <c r="AB60" s="72"/>
      <c r="AC60" s="72"/>
      <c r="AD60" s="72"/>
      <c r="AE60" s="72"/>
    </row>
    <row r="61" spans="1:31" ht="72" x14ac:dyDescent="0.2">
      <c r="A61" s="87" t="s">
        <v>262</v>
      </c>
      <c r="B61" s="93" t="s">
        <v>263</v>
      </c>
      <c r="C61" s="94" t="s">
        <v>6</v>
      </c>
      <c r="D61" s="90">
        <v>280</v>
      </c>
      <c r="E61" s="91"/>
      <c r="F61" s="92"/>
      <c r="H61" s="72"/>
      <c r="I61" s="72"/>
      <c r="J61" s="72"/>
      <c r="K61" s="72"/>
      <c r="L61" s="117"/>
      <c r="M61" s="117"/>
      <c r="N61" s="117"/>
      <c r="O61" s="118"/>
      <c r="P61" s="113"/>
      <c r="Q61" s="113"/>
      <c r="R61" s="120"/>
      <c r="S61" s="182"/>
      <c r="T61" s="182"/>
      <c r="U61" s="113"/>
      <c r="V61" s="72"/>
      <c r="W61" s="72"/>
      <c r="X61" s="72"/>
      <c r="Y61" s="72"/>
      <c r="Z61" s="72"/>
      <c r="AA61" s="72"/>
      <c r="AB61" s="72"/>
      <c r="AC61" s="72"/>
      <c r="AD61" s="72"/>
      <c r="AE61" s="72"/>
    </row>
    <row r="62" spans="1:31" ht="84" x14ac:dyDescent="0.2">
      <c r="A62" s="87" t="s">
        <v>264</v>
      </c>
      <c r="B62" s="93" t="s">
        <v>265</v>
      </c>
      <c r="C62" s="94" t="s">
        <v>180</v>
      </c>
      <c r="D62" s="90">
        <v>4.2</v>
      </c>
      <c r="E62" s="91"/>
      <c r="F62" s="92"/>
      <c r="G62" s="113"/>
      <c r="H62" s="120"/>
      <c r="I62" s="121"/>
      <c r="J62" s="115"/>
      <c r="K62" s="114"/>
      <c r="L62" s="72"/>
      <c r="M62" s="72"/>
      <c r="N62" s="72"/>
      <c r="O62" s="72"/>
      <c r="P62" s="113"/>
      <c r="Q62" s="113"/>
      <c r="R62" s="113"/>
      <c r="S62" s="113"/>
      <c r="T62" s="120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</row>
    <row r="63" spans="1:31" ht="84" x14ac:dyDescent="0.2">
      <c r="A63" s="87" t="s">
        <v>266</v>
      </c>
      <c r="B63" s="93" t="s">
        <v>267</v>
      </c>
      <c r="C63" s="94" t="s">
        <v>6</v>
      </c>
      <c r="D63" s="90">
        <v>830</v>
      </c>
      <c r="E63" s="90"/>
      <c r="F63" s="92"/>
      <c r="G63" s="113"/>
      <c r="H63" s="113"/>
      <c r="I63" s="113"/>
      <c r="J63" s="115"/>
      <c r="K63" s="115"/>
      <c r="L63" s="72"/>
      <c r="M63" s="72"/>
      <c r="N63" s="72"/>
      <c r="O63" s="72"/>
      <c r="P63" s="113"/>
      <c r="Q63" s="113"/>
      <c r="R63" s="113"/>
      <c r="S63" s="113"/>
      <c r="T63" s="120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</row>
    <row r="64" spans="1:31" ht="84" x14ac:dyDescent="0.2">
      <c r="A64" s="87" t="s">
        <v>268</v>
      </c>
      <c r="B64" s="93" t="s">
        <v>269</v>
      </c>
      <c r="C64" s="94" t="s">
        <v>180</v>
      </c>
      <c r="D64" s="90">
        <v>5.7</v>
      </c>
      <c r="E64" s="91"/>
      <c r="F64" s="92"/>
      <c r="G64" s="113"/>
      <c r="H64" s="113"/>
      <c r="I64" s="120"/>
      <c r="J64" s="113"/>
      <c r="K64" s="115"/>
      <c r="L64" s="113"/>
      <c r="M64" s="113"/>
      <c r="N64" s="72"/>
      <c r="O64" s="122"/>
      <c r="P64" s="113"/>
      <c r="Q64" s="113"/>
      <c r="R64" s="113"/>
      <c r="S64" s="123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</row>
    <row r="65" spans="1:31" ht="96" x14ac:dyDescent="0.2">
      <c r="A65" s="87" t="s">
        <v>270</v>
      </c>
      <c r="B65" s="93" t="s">
        <v>271</v>
      </c>
      <c r="C65" s="94" t="s">
        <v>6</v>
      </c>
      <c r="D65" s="90">
        <v>168</v>
      </c>
      <c r="E65" s="91"/>
      <c r="F65" s="92"/>
      <c r="G65" s="113"/>
      <c r="H65" s="113"/>
      <c r="I65" s="113"/>
      <c r="J65" s="115"/>
      <c r="K65" s="114"/>
      <c r="L65" s="113"/>
      <c r="M65" s="113"/>
      <c r="N65" s="72"/>
      <c r="O65" s="123"/>
      <c r="P65" s="113"/>
      <c r="Q65" s="120"/>
      <c r="R65" s="113"/>
      <c r="S65" s="113"/>
      <c r="T65" s="113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</row>
    <row r="66" spans="1:31" ht="84" x14ac:dyDescent="0.2">
      <c r="A66" s="87" t="s">
        <v>272</v>
      </c>
      <c r="B66" s="93" t="s">
        <v>273</v>
      </c>
      <c r="C66" s="94" t="s">
        <v>180</v>
      </c>
      <c r="D66" s="90">
        <v>1.76</v>
      </c>
      <c r="E66" s="91"/>
      <c r="F66" s="92"/>
      <c r="G66" s="113"/>
      <c r="H66" s="113"/>
      <c r="I66" s="120"/>
      <c r="J66" s="115"/>
      <c r="K66" s="86"/>
      <c r="L66" s="72"/>
      <c r="M66" s="121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</row>
    <row r="67" spans="1:31" ht="72" x14ac:dyDescent="0.2">
      <c r="A67" s="87" t="s">
        <v>274</v>
      </c>
      <c r="B67" s="93" t="s">
        <v>275</v>
      </c>
      <c r="C67" s="94" t="s">
        <v>6</v>
      </c>
      <c r="D67" s="90">
        <v>25.9</v>
      </c>
      <c r="E67" s="124"/>
      <c r="F67" s="125"/>
      <c r="G67" s="113"/>
      <c r="H67" s="113"/>
      <c r="I67" s="120"/>
      <c r="J67" s="114"/>
      <c r="K67" s="126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</row>
    <row r="68" spans="1:31" ht="84" x14ac:dyDescent="0.2">
      <c r="A68" s="87" t="s">
        <v>276</v>
      </c>
      <c r="B68" s="93" t="s">
        <v>277</v>
      </c>
      <c r="C68" s="94" t="s">
        <v>180</v>
      </c>
      <c r="D68" s="90">
        <v>0.27</v>
      </c>
      <c r="E68" s="91"/>
      <c r="F68" s="92"/>
      <c r="G68" s="113"/>
      <c r="H68" s="113"/>
      <c r="I68" s="113"/>
      <c r="J68" s="114"/>
      <c r="K68" s="106"/>
      <c r="L68" s="113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</row>
    <row r="69" spans="1:31" ht="60" x14ac:dyDescent="0.2">
      <c r="A69" s="87" t="s">
        <v>278</v>
      </c>
      <c r="B69" s="93" t="s">
        <v>279</v>
      </c>
      <c r="C69" s="94" t="s">
        <v>177</v>
      </c>
      <c r="D69" s="90">
        <v>72.2</v>
      </c>
      <c r="E69" s="91"/>
      <c r="F69" s="92"/>
      <c r="G69" s="113"/>
      <c r="H69" s="113"/>
      <c r="I69" s="113"/>
      <c r="J69" s="115"/>
      <c r="K69" s="86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</row>
    <row r="70" spans="1:31" ht="72" x14ac:dyDescent="0.2">
      <c r="A70" s="87" t="s">
        <v>280</v>
      </c>
      <c r="B70" s="99" t="s">
        <v>215</v>
      </c>
      <c r="C70" s="94" t="s">
        <v>177</v>
      </c>
      <c r="D70" s="90">
        <v>34.1</v>
      </c>
      <c r="E70" s="91"/>
      <c r="F70" s="92"/>
      <c r="G70" s="72"/>
      <c r="H70" s="72"/>
      <c r="I70" s="72"/>
      <c r="J70" s="86"/>
      <c r="K70" s="106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</row>
    <row r="71" spans="1:31" ht="108" x14ac:dyDescent="0.2">
      <c r="A71" s="87" t="s">
        <v>281</v>
      </c>
      <c r="B71" s="93" t="s">
        <v>217</v>
      </c>
      <c r="C71" s="94" t="s">
        <v>191</v>
      </c>
      <c r="D71" s="90">
        <v>37.65</v>
      </c>
      <c r="E71" s="91"/>
      <c r="F71" s="92"/>
      <c r="G71" s="72"/>
      <c r="H71" s="72"/>
      <c r="I71" s="72"/>
      <c r="J71" s="115"/>
      <c r="K71" s="114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</row>
    <row r="72" spans="1:31" ht="84" x14ac:dyDescent="0.2">
      <c r="A72" s="87" t="s">
        <v>282</v>
      </c>
      <c r="B72" s="93" t="s">
        <v>283</v>
      </c>
      <c r="C72" s="94" t="s">
        <v>191</v>
      </c>
      <c r="D72" s="90">
        <v>14</v>
      </c>
      <c r="E72" s="91"/>
      <c r="F72" s="92"/>
      <c r="G72" s="72"/>
      <c r="H72" s="72"/>
      <c r="I72" s="72"/>
      <c r="J72" s="115"/>
      <c r="K72" s="114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</row>
    <row r="73" spans="1:31" ht="96" x14ac:dyDescent="0.2">
      <c r="A73" s="87" t="s">
        <v>284</v>
      </c>
      <c r="B73" s="93" t="s">
        <v>285</v>
      </c>
      <c r="C73" s="94" t="s">
        <v>191</v>
      </c>
      <c r="D73" s="90">
        <v>13.7</v>
      </c>
      <c r="E73" s="91"/>
      <c r="F73" s="92"/>
      <c r="G73" s="72"/>
      <c r="H73" s="72"/>
      <c r="I73" s="72"/>
      <c r="J73" s="86"/>
      <c r="K73" s="86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</row>
    <row r="74" spans="1:31" ht="108" x14ac:dyDescent="0.2">
      <c r="A74" s="87" t="s">
        <v>286</v>
      </c>
      <c r="B74" s="93" t="s">
        <v>287</v>
      </c>
      <c r="C74" s="94" t="s">
        <v>191</v>
      </c>
      <c r="D74" s="90">
        <v>3.4</v>
      </c>
      <c r="F74" s="92"/>
      <c r="G74" s="72"/>
      <c r="H74" s="72"/>
      <c r="I74" s="113"/>
      <c r="J74" s="115"/>
      <c r="K74" s="86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</row>
    <row r="75" spans="1:31" ht="72" x14ac:dyDescent="0.2">
      <c r="A75" s="87" t="s">
        <v>288</v>
      </c>
      <c r="B75" s="93" t="s">
        <v>289</v>
      </c>
      <c r="C75" s="94" t="s">
        <v>177</v>
      </c>
      <c r="D75" s="90">
        <v>18.100000000000001</v>
      </c>
      <c r="E75" s="91"/>
      <c r="F75" s="91"/>
      <c r="G75" s="72"/>
      <c r="H75" s="72"/>
      <c r="I75" s="113"/>
      <c r="J75" s="115"/>
      <c r="K75" s="86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</row>
    <row r="76" spans="1:31" ht="60" x14ac:dyDescent="0.2">
      <c r="A76" s="87" t="s">
        <v>290</v>
      </c>
      <c r="B76" s="105" t="s">
        <v>223</v>
      </c>
      <c r="C76" s="94" t="s">
        <v>191</v>
      </c>
      <c r="D76" s="90">
        <v>6</v>
      </c>
      <c r="E76" s="91"/>
      <c r="F76" s="92"/>
      <c r="G76" s="72"/>
      <c r="H76" s="72"/>
      <c r="I76" s="113"/>
      <c r="J76" s="115"/>
      <c r="K76" s="86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</row>
    <row r="77" spans="1:31" ht="72" x14ac:dyDescent="0.2">
      <c r="A77" s="87" t="s">
        <v>291</v>
      </c>
      <c r="B77" s="105" t="s">
        <v>231</v>
      </c>
      <c r="C77" s="94" t="s">
        <v>191</v>
      </c>
      <c r="D77" s="90">
        <v>17.399999999999999</v>
      </c>
      <c r="E77" s="91"/>
      <c r="F77" s="92"/>
      <c r="G77" s="72"/>
      <c r="H77" s="72"/>
      <c r="I77" s="113"/>
      <c r="J77" s="115"/>
      <c r="K77" s="86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</row>
    <row r="78" spans="1:31" ht="48" x14ac:dyDescent="0.2">
      <c r="A78" s="87" t="s">
        <v>292</v>
      </c>
      <c r="B78" s="105" t="s">
        <v>225</v>
      </c>
      <c r="C78" s="94" t="s">
        <v>177</v>
      </c>
      <c r="D78" s="90">
        <v>14.7</v>
      </c>
      <c r="E78" s="91"/>
      <c r="F78" s="92"/>
      <c r="G78" s="72"/>
      <c r="H78" s="72"/>
      <c r="I78" s="113"/>
      <c r="J78" s="115"/>
      <c r="K78" s="86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</row>
    <row r="79" spans="1:31" ht="60" x14ac:dyDescent="0.2">
      <c r="A79" s="87" t="s">
        <v>293</v>
      </c>
      <c r="B79" s="105" t="s">
        <v>229</v>
      </c>
      <c r="C79" s="94" t="s">
        <v>177</v>
      </c>
      <c r="D79" s="90">
        <v>28.36</v>
      </c>
      <c r="E79" s="91"/>
      <c r="F79" s="92"/>
      <c r="G79" s="72"/>
      <c r="H79" s="72"/>
      <c r="I79" s="183"/>
      <c r="J79" s="183"/>
      <c r="K79" s="184"/>
      <c r="L79" s="184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</row>
    <row r="80" spans="1:31" ht="60" x14ac:dyDescent="0.2">
      <c r="A80" s="87" t="s">
        <v>294</v>
      </c>
      <c r="B80" s="105" t="s">
        <v>227</v>
      </c>
      <c r="C80" s="94" t="s">
        <v>191</v>
      </c>
      <c r="D80" s="90">
        <v>18</v>
      </c>
      <c r="E80" s="91"/>
      <c r="F80" s="92"/>
      <c r="G80" s="72"/>
      <c r="H80" s="72"/>
      <c r="I80" s="185"/>
      <c r="J80" s="185"/>
      <c r="K80" s="185"/>
      <c r="L80" s="185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</row>
    <row r="81" spans="1:13" ht="60" x14ac:dyDescent="0.2">
      <c r="A81" s="87" t="s">
        <v>295</v>
      </c>
      <c r="B81" s="93" t="s">
        <v>296</v>
      </c>
      <c r="C81" s="94" t="s">
        <v>177</v>
      </c>
      <c r="D81" s="90">
        <v>14.05</v>
      </c>
      <c r="E81" s="91"/>
      <c r="F81" s="92"/>
      <c r="G81" s="72"/>
      <c r="H81" s="72"/>
      <c r="I81" s="72"/>
      <c r="J81" s="86"/>
      <c r="K81" s="86"/>
      <c r="L81" s="72"/>
      <c r="M81" s="72"/>
    </row>
    <row r="82" spans="1:13" ht="72" x14ac:dyDescent="0.2">
      <c r="A82" s="87" t="s">
        <v>297</v>
      </c>
      <c r="B82" s="100" t="s">
        <v>298</v>
      </c>
      <c r="C82" s="94" t="s">
        <v>177</v>
      </c>
      <c r="D82" s="90">
        <v>108</v>
      </c>
      <c r="E82" s="91"/>
      <c r="F82" s="91"/>
      <c r="G82" s="127"/>
      <c r="H82" s="72"/>
      <c r="I82" s="72"/>
      <c r="J82" s="86"/>
      <c r="K82" s="86"/>
      <c r="L82" s="72"/>
      <c r="M82" s="72"/>
    </row>
    <row r="83" spans="1:13" ht="60" x14ac:dyDescent="0.2">
      <c r="A83" s="87" t="s">
        <v>299</v>
      </c>
      <c r="B83" s="93" t="s">
        <v>300</v>
      </c>
      <c r="C83" s="94" t="s">
        <v>177</v>
      </c>
      <c r="D83" s="90">
        <v>54.65</v>
      </c>
      <c r="E83" s="91"/>
      <c r="F83" s="92"/>
      <c r="G83" s="117"/>
      <c r="H83" s="72"/>
      <c r="I83" s="72"/>
      <c r="J83" s="86"/>
      <c r="K83" s="86"/>
      <c r="L83" s="72"/>
      <c r="M83" s="72"/>
    </row>
    <row r="84" spans="1:13" ht="60" x14ac:dyDescent="0.2">
      <c r="A84" s="87" t="s">
        <v>301</v>
      </c>
      <c r="B84" s="93" t="s">
        <v>237</v>
      </c>
      <c r="C84" s="94" t="s">
        <v>177</v>
      </c>
      <c r="D84" s="90">
        <v>15.5</v>
      </c>
      <c r="E84" s="91"/>
      <c r="F84" s="92"/>
      <c r="G84" s="117"/>
      <c r="H84" s="72"/>
      <c r="I84" s="72"/>
      <c r="J84" s="86"/>
      <c r="K84" s="86"/>
      <c r="L84" s="72"/>
      <c r="M84" s="72"/>
    </row>
    <row r="85" spans="1:13" ht="87.75" customHeight="1" x14ac:dyDescent="0.2">
      <c r="A85" s="87" t="s">
        <v>302</v>
      </c>
      <c r="B85" s="105" t="s">
        <v>303</v>
      </c>
      <c r="C85" s="94" t="s">
        <v>177</v>
      </c>
      <c r="D85" s="90">
        <v>39</v>
      </c>
      <c r="E85" s="91"/>
      <c r="F85" s="92"/>
      <c r="G85" s="117"/>
      <c r="H85" s="72"/>
      <c r="I85" s="72"/>
      <c r="J85" s="86"/>
      <c r="K85" s="86"/>
      <c r="L85" s="72"/>
      <c r="M85" s="72"/>
    </row>
    <row r="86" spans="1:13" ht="72" x14ac:dyDescent="0.2">
      <c r="A86" s="87" t="s">
        <v>304</v>
      </c>
      <c r="B86" s="93" t="s">
        <v>305</v>
      </c>
      <c r="C86" s="94" t="s">
        <v>240</v>
      </c>
      <c r="D86" s="90">
        <v>1</v>
      </c>
      <c r="E86" s="91"/>
      <c r="F86" s="92"/>
      <c r="G86" s="117"/>
      <c r="H86" s="72"/>
      <c r="I86" s="72"/>
      <c r="J86" s="86"/>
      <c r="K86" s="86"/>
      <c r="L86" s="72"/>
      <c r="M86" s="72"/>
    </row>
    <row r="87" spans="1:13" ht="72" x14ac:dyDescent="0.2">
      <c r="A87" s="87" t="s">
        <v>306</v>
      </c>
      <c r="B87" s="93" t="s">
        <v>307</v>
      </c>
      <c r="C87" s="94" t="s">
        <v>6</v>
      </c>
      <c r="D87" s="90">
        <v>61.27</v>
      </c>
      <c r="E87" s="91"/>
      <c r="F87" s="92"/>
      <c r="G87" s="117"/>
      <c r="H87" s="72"/>
      <c r="I87" s="72"/>
      <c r="J87" s="86"/>
      <c r="K87" s="86"/>
      <c r="L87" s="72"/>
      <c r="M87" s="72"/>
    </row>
    <row r="88" spans="1:13" ht="84" customHeight="1" x14ac:dyDescent="0.2">
      <c r="A88" s="87" t="s">
        <v>308</v>
      </c>
      <c r="B88" s="93" t="s">
        <v>309</v>
      </c>
      <c r="C88" s="94" t="s">
        <v>240</v>
      </c>
      <c r="D88" s="90">
        <v>1</v>
      </c>
      <c r="E88" s="91"/>
      <c r="F88" s="92"/>
      <c r="G88" s="128"/>
      <c r="H88" s="128"/>
      <c r="I88" s="128"/>
      <c r="J88" s="128"/>
      <c r="K88" s="128"/>
      <c r="L88" s="128"/>
      <c r="M88" s="128"/>
    </row>
    <row r="89" spans="1:13" ht="87" customHeight="1" x14ac:dyDescent="0.2">
      <c r="A89" s="87" t="s">
        <v>310</v>
      </c>
      <c r="B89" s="93" t="s">
        <v>311</v>
      </c>
      <c r="C89" s="94" t="s">
        <v>240</v>
      </c>
      <c r="D89" s="90">
        <v>6</v>
      </c>
      <c r="E89" s="91"/>
      <c r="F89" s="92"/>
      <c r="G89" s="129"/>
      <c r="H89" s="130"/>
      <c r="I89" s="130"/>
      <c r="J89" s="130"/>
      <c r="K89" s="86"/>
      <c r="L89" s="72"/>
      <c r="M89" s="72"/>
    </row>
    <row r="90" spans="1:13" s="137" customFormat="1" ht="64.5" customHeight="1" x14ac:dyDescent="0.2">
      <c r="A90" s="87" t="s">
        <v>312</v>
      </c>
      <c r="B90" s="93" t="s">
        <v>250</v>
      </c>
      <c r="C90" s="131" t="s">
        <v>240</v>
      </c>
      <c r="D90" s="132">
        <v>1</v>
      </c>
      <c r="E90" s="133"/>
      <c r="F90" s="134"/>
      <c r="G90" s="135"/>
      <c r="H90" s="136"/>
      <c r="I90" s="112"/>
      <c r="J90" s="112"/>
      <c r="K90" s="112"/>
      <c r="L90" s="112"/>
      <c r="M90" s="112"/>
    </row>
    <row r="91" spans="1:13" ht="66" customHeight="1" thickBot="1" x14ac:dyDescent="0.25">
      <c r="A91" s="87" t="s">
        <v>313</v>
      </c>
      <c r="B91" s="138" t="s">
        <v>314</v>
      </c>
      <c r="C91" s="94" t="s">
        <v>240</v>
      </c>
      <c r="D91" s="90">
        <v>1</v>
      </c>
      <c r="E91" s="91"/>
      <c r="F91" s="92"/>
      <c r="G91" s="72"/>
      <c r="H91" s="72"/>
      <c r="I91" s="136"/>
      <c r="J91" s="86"/>
      <c r="K91" s="86"/>
      <c r="L91" s="72"/>
      <c r="M91" s="72"/>
    </row>
    <row r="92" spans="1:13" ht="14.25" customHeight="1" thickTop="1" thickBot="1" x14ac:dyDescent="0.25">
      <c r="A92" s="107"/>
      <c r="B92" s="108"/>
      <c r="C92" s="109"/>
      <c r="D92" s="110"/>
      <c r="E92" s="108"/>
      <c r="F92" s="111"/>
      <c r="G92" s="72"/>
      <c r="H92" s="72"/>
      <c r="I92" s="136"/>
      <c r="J92" s="86"/>
      <c r="K92" s="86"/>
      <c r="L92" s="72"/>
      <c r="M92" s="72"/>
    </row>
    <row r="93" spans="1:13" ht="17.25" customHeight="1" thickTop="1" x14ac:dyDescent="0.2">
      <c r="A93" s="80"/>
      <c r="B93" s="81" t="s">
        <v>315</v>
      </c>
      <c r="C93" s="82"/>
      <c r="D93" s="83"/>
      <c r="E93" s="91"/>
      <c r="F93" s="92"/>
      <c r="G93" s="72"/>
      <c r="H93" s="72"/>
      <c r="I93" s="136"/>
      <c r="J93" s="86"/>
      <c r="K93" s="86"/>
      <c r="L93" s="72"/>
      <c r="M93" s="72"/>
    </row>
    <row r="94" spans="1:13" ht="72" x14ac:dyDescent="0.2">
      <c r="A94" s="87" t="s">
        <v>316</v>
      </c>
      <c r="B94" s="93" t="s">
        <v>317</v>
      </c>
      <c r="C94" s="94" t="s">
        <v>180</v>
      </c>
      <c r="D94" s="90">
        <v>3.85</v>
      </c>
      <c r="E94" s="91"/>
      <c r="F94" s="92"/>
      <c r="G94" s="72"/>
      <c r="H94" s="72"/>
      <c r="I94" s="136"/>
      <c r="J94" s="86"/>
      <c r="K94" s="86"/>
      <c r="L94" s="72"/>
      <c r="M94" s="72"/>
    </row>
    <row r="95" spans="1:13" ht="84" x14ac:dyDescent="0.2">
      <c r="A95" s="87" t="s">
        <v>318</v>
      </c>
      <c r="B95" s="93" t="s">
        <v>319</v>
      </c>
      <c r="C95" s="94" t="s">
        <v>180</v>
      </c>
      <c r="D95" s="90">
        <v>3.72</v>
      </c>
      <c r="E95" s="91"/>
      <c r="F95" s="92"/>
      <c r="G95" s="72"/>
      <c r="H95" s="72"/>
      <c r="I95" s="136"/>
      <c r="J95" s="86"/>
      <c r="K95" s="86"/>
      <c r="L95" s="72"/>
      <c r="M95" s="72"/>
    </row>
    <row r="96" spans="1:13" ht="48" x14ac:dyDescent="0.2">
      <c r="A96" s="87" t="s">
        <v>320</v>
      </c>
      <c r="B96" s="93" t="s">
        <v>257</v>
      </c>
      <c r="C96" s="94" t="s">
        <v>180</v>
      </c>
      <c r="D96" s="90">
        <v>4.82</v>
      </c>
      <c r="E96" s="91"/>
      <c r="F96" s="92"/>
      <c r="G96" s="72"/>
      <c r="H96" s="72"/>
      <c r="I96" s="136"/>
      <c r="J96" s="86"/>
      <c r="K96" s="86"/>
      <c r="L96" s="72"/>
      <c r="M96" s="72"/>
    </row>
    <row r="97" spans="1:27" ht="48" x14ac:dyDescent="0.2">
      <c r="A97" s="87" t="s">
        <v>321</v>
      </c>
      <c r="B97" s="93" t="s">
        <v>322</v>
      </c>
      <c r="C97" s="94" t="s">
        <v>180</v>
      </c>
      <c r="D97" s="90">
        <v>1.1100000000000001</v>
      </c>
      <c r="E97" s="91"/>
      <c r="F97" s="92"/>
      <c r="G97" s="72"/>
      <c r="H97" s="72"/>
      <c r="I97" s="136"/>
      <c r="J97" s="86"/>
      <c r="K97" s="86"/>
      <c r="L97" s="72"/>
      <c r="M97" s="72"/>
    </row>
    <row r="98" spans="1:27" ht="60" x14ac:dyDescent="0.2">
      <c r="A98" s="87" t="s">
        <v>323</v>
      </c>
      <c r="B98" s="93" t="s">
        <v>188</v>
      </c>
      <c r="C98" s="94" t="s">
        <v>177</v>
      </c>
      <c r="D98" s="90">
        <v>2.79</v>
      </c>
      <c r="E98" s="91"/>
      <c r="F98" s="92"/>
      <c r="G98" s="72"/>
      <c r="H98" s="72"/>
      <c r="I98" s="136"/>
      <c r="J98" s="86"/>
      <c r="K98" s="86"/>
      <c r="L98" s="72"/>
      <c r="M98" s="72"/>
    </row>
    <row r="99" spans="1:27" ht="84" x14ac:dyDescent="0.2">
      <c r="A99" s="87" t="s">
        <v>324</v>
      </c>
      <c r="B99" s="93" t="s">
        <v>325</v>
      </c>
      <c r="C99" s="94" t="s">
        <v>191</v>
      </c>
      <c r="D99" s="90">
        <v>6</v>
      </c>
      <c r="E99" s="91"/>
      <c r="F99" s="92"/>
      <c r="G99" s="72"/>
      <c r="H99" s="72"/>
      <c r="I99" s="136"/>
      <c r="J99" s="86"/>
      <c r="K99" s="86"/>
      <c r="L99" s="72"/>
      <c r="M99" s="72"/>
    </row>
    <row r="100" spans="1:27" ht="108" x14ac:dyDescent="0.2">
      <c r="A100" s="87" t="s">
        <v>326</v>
      </c>
      <c r="B100" s="93" t="s">
        <v>190</v>
      </c>
      <c r="C100" s="94" t="s">
        <v>191</v>
      </c>
      <c r="D100" s="90">
        <v>3</v>
      </c>
      <c r="E100" s="91"/>
      <c r="F100" s="92"/>
      <c r="G100" s="72"/>
      <c r="H100" s="72"/>
      <c r="I100" s="136"/>
      <c r="J100" s="86"/>
      <c r="K100" s="86"/>
      <c r="L100" s="72"/>
      <c r="M100" s="72"/>
    </row>
    <row r="101" spans="1:27" ht="84" x14ac:dyDescent="0.2">
      <c r="A101" s="87" t="s">
        <v>327</v>
      </c>
      <c r="B101" s="139" t="s">
        <v>197</v>
      </c>
      <c r="C101" s="94" t="s">
        <v>191</v>
      </c>
      <c r="D101" s="90">
        <v>6.95</v>
      </c>
      <c r="E101" s="91"/>
      <c r="F101" s="92"/>
      <c r="G101" s="72"/>
      <c r="H101" s="72"/>
      <c r="I101" s="136"/>
      <c r="J101" s="86"/>
      <c r="K101" s="86"/>
      <c r="L101" s="72"/>
      <c r="M101" s="72"/>
    </row>
    <row r="102" spans="1:27" ht="108" x14ac:dyDescent="0.2">
      <c r="A102" s="87" t="s">
        <v>328</v>
      </c>
      <c r="B102" s="93" t="s">
        <v>217</v>
      </c>
      <c r="C102" s="94" t="s">
        <v>191</v>
      </c>
      <c r="D102" s="90">
        <v>15.82</v>
      </c>
      <c r="E102" s="91"/>
      <c r="F102" s="92"/>
      <c r="G102" s="72"/>
      <c r="H102" s="72"/>
      <c r="I102" s="136"/>
      <c r="J102" s="86"/>
      <c r="K102" s="86"/>
      <c r="L102" s="72"/>
      <c r="M102" s="72"/>
    </row>
    <row r="103" spans="1:27" ht="72" x14ac:dyDescent="0.2">
      <c r="A103" s="87" t="s">
        <v>329</v>
      </c>
      <c r="B103" s="100" t="s">
        <v>330</v>
      </c>
      <c r="C103" s="140" t="s">
        <v>177</v>
      </c>
      <c r="D103" s="141">
        <v>31.65</v>
      </c>
      <c r="E103" s="142"/>
      <c r="F103" s="143"/>
      <c r="G103" s="72"/>
      <c r="H103" s="72"/>
      <c r="I103" s="136"/>
      <c r="J103" s="86"/>
      <c r="K103" s="86"/>
      <c r="L103" s="72"/>
      <c r="M103" s="72"/>
    </row>
    <row r="104" spans="1:27" ht="60" x14ac:dyDescent="0.2">
      <c r="A104" s="87" t="s">
        <v>331</v>
      </c>
      <c r="B104" s="93" t="s">
        <v>300</v>
      </c>
      <c r="C104" s="140" t="s">
        <v>177</v>
      </c>
      <c r="D104" s="141">
        <v>31.65</v>
      </c>
      <c r="E104" s="144"/>
      <c r="F104" s="145"/>
      <c r="G104" s="72"/>
      <c r="H104" s="72"/>
      <c r="I104" s="72"/>
      <c r="J104" s="86"/>
      <c r="K104" s="86"/>
      <c r="L104" s="72"/>
      <c r="M104" s="72"/>
    </row>
    <row r="105" spans="1:27" ht="72.75" thickBot="1" x14ac:dyDescent="0.25">
      <c r="A105" s="87" t="s">
        <v>332</v>
      </c>
      <c r="B105" s="93" t="s">
        <v>307</v>
      </c>
      <c r="C105" s="94" t="s">
        <v>6</v>
      </c>
      <c r="D105" s="90">
        <v>61.27</v>
      </c>
      <c r="E105" s="91"/>
      <c r="F105" s="92"/>
      <c r="G105" s="72"/>
      <c r="H105" s="72"/>
      <c r="I105" s="72"/>
      <c r="J105" s="86"/>
      <c r="K105" s="86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</row>
    <row r="106" spans="1:27" ht="14.25" thickTop="1" thickBot="1" x14ac:dyDescent="0.25">
      <c r="A106" s="107"/>
      <c r="B106" s="146"/>
      <c r="C106" s="109"/>
      <c r="D106" s="110"/>
      <c r="E106" s="108"/>
      <c r="F106" s="111"/>
      <c r="G106" s="72"/>
      <c r="H106" s="72"/>
      <c r="I106" s="72"/>
      <c r="J106" s="86"/>
      <c r="K106" s="86"/>
      <c r="L106" s="72"/>
      <c r="M106" s="72"/>
    </row>
    <row r="107" spans="1:27" ht="16.5" thickTop="1" x14ac:dyDescent="0.2">
      <c r="A107" s="147"/>
      <c r="B107" s="148"/>
      <c r="C107" s="149"/>
      <c r="D107" s="150"/>
      <c r="E107" s="151"/>
      <c r="F107" s="152"/>
      <c r="G107" s="72"/>
      <c r="H107" s="153"/>
      <c r="I107" s="153"/>
      <c r="J107" s="41"/>
      <c r="K107" s="153"/>
      <c r="L107" s="46"/>
      <c r="M107" s="153"/>
    </row>
    <row r="108" spans="1:27" x14ac:dyDescent="0.2">
      <c r="A108" s="154"/>
      <c r="B108" s="155"/>
      <c r="C108" s="94"/>
      <c r="D108" s="90"/>
      <c r="E108" s="84"/>
      <c r="F108" s="85"/>
      <c r="G108" s="72"/>
      <c r="H108" s="153"/>
      <c r="I108" s="153"/>
      <c r="J108" s="64"/>
      <c r="K108" s="156"/>
      <c r="L108" s="46"/>
      <c r="M108" s="153"/>
    </row>
    <row r="109" spans="1:27" x14ac:dyDescent="0.2">
      <c r="A109" s="154"/>
      <c r="B109" s="155"/>
      <c r="C109" s="94"/>
      <c r="D109" s="90"/>
      <c r="E109" s="84"/>
      <c r="F109" s="85"/>
      <c r="G109" s="72"/>
      <c r="H109" s="153"/>
      <c r="I109" s="153"/>
      <c r="J109" s="64"/>
      <c r="K109" s="156"/>
      <c r="L109" s="46"/>
      <c r="M109" s="153"/>
    </row>
    <row r="110" spans="1:27" x14ac:dyDescent="0.25">
      <c r="A110" s="154"/>
      <c r="B110" s="93"/>
      <c r="C110" s="94"/>
      <c r="D110" s="90"/>
      <c r="E110" s="91"/>
      <c r="F110" s="92"/>
      <c r="G110" s="72"/>
      <c r="H110" s="157"/>
      <c r="I110" s="157"/>
      <c r="J110" s="158"/>
      <c r="K110" s="158"/>
      <c r="L110" s="159"/>
      <c r="M110" s="157"/>
    </row>
    <row r="111" spans="1:27" x14ac:dyDescent="0.25">
      <c r="A111" s="154"/>
      <c r="B111" s="93"/>
      <c r="C111" s="94"/>
      <c r="D111" s="90"/>
      <c r="E111" s="91"/>
      <c r="F111" s="92"/>
      <c r="G111" s="72"/>
      <c r="H111" s="157"/>
      <c r="I111" s="157"/>
      <c r="J111" s="158"/>
      <c r="K111" s="158"/>
      <c r="L111" s="159"/>
      <c r="M111" s="157"/>
    </row>
    <row r="112" spans="1:27" x14ac:dyDescent="0.2">
      <c r="A112" s="154"/>
      <c r="B112" s="95"/>
      <c r="C112" s="94"/>
      <c r="D112" s="90"/>
      <c r="E112" s="160"/>
      <c r="F112" s="91"/>
      <c r="G112" s="72"/>
      <c r="H112" s="153"/>
      <c r="I112" s="153"/>
      <c r="J112" s="41"/>
      <c r="K112" s="153"/>
      <c r="L112" s="46"/>
      <c r="M112" s="153"/>
    </row>
    <row r="113" spans="1:13" x14ac:dyDescent="0.2">
      <c r="A113" s="154"/>
      <c r="B113" s="95"/>
      <c r="C113" s="94"/>
      <c r="D113" s="90"/>
      <c r="E113" s="91"/>
      <c r="F113" s="92"/>
      <c r="G113" s="72"/>
      <c r="H113" s="153"/>
      <c r="I113" s="153"/>
      <c r="J113" s="41"/>
      <c r="K113" s="153"/>
      <c r="L113" s="46"/>
      <c r="M113" s="153"/>
    </row>
    <row r="114" spans="1:13" x14ac:dyDescent="0.2">
      <c r="A114" s="154"/>
      <c r="B114" s="95"/>
      <c r="C114" s="94"/>
      <c r="D114" s="90"/>
      <c r="E114" s="91"/>
      <c r="F114" s="92"/>
      <c r="G114" s="72"/>
      <c r="H114" s="153"/>
      <c r="I114" s="153"/>
      <c r="J114" s="64"/>
      <c r="K114" s="156"/>
      <c r="L114" s="46"/>
      <c r="M114" s="153"/>
    </row>
    <row r="115" spans="1:13" x14ac:dyDescent="0.2">
      <c r="A115" s="154"/>
      <c r="B115" s="95"/>
      <c r="C115" s="94"/>
      <c r="D115" s="90"/>
      <c r="E115" s="161"/>
      <c r="F115" s="92"/>
      <c r="G115" s="113"/>
      <c r="H115" s="42"/>
      <c r="I115" s="153"/>
      <c r="J115" s="64"/>
      <c r="K115" s="156"/>
      <c r="L115" s="46"/>
      <c r="M115" s="153"/>
    </row>
    <row r="116" spans="1:13" x14ac:dyDescent="0.2">
      <c r="A116" s="154"/>
      <c r="B116" s="95"/>
      <c r="C116" s="94"/>
      <c r="D116" s="90"/>
      <c r="E116" s="161"/>
      <c r="F116" s="92"/>
      <c r="G116" s="113"/>
      <c r="H116" s="42"/>
      <c r="I116" s="153"/>
      <c r="J116" s="64"/>
      <c r="K116" s="156"/>
      <c r="L116" s="46"/>
      <c r="M116" s="153"/>
    </row>
  </sheetData>
  <customSheetViews>
    <customSheetView guid="{1E03F048-D478-4478-8644-0CE4BC87DC79}" scale="130" showPageBreaks="1" showGridLines="0" zeroValues="0" printArea="1">
      <selection activeCell="C15" sqref="C15"/>
      <rowBreaks count="2" manualBreakCount="2">
        <brk id="36" max="5" man="1"/>
        <brk id="98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0" verticalDpi="0" r:id="rId1"/>
      <headerFooter>
        <oddFooter>&amp;C&amp;8Página &amp;P de &amp;N</oddFooter>
      </headerFooter>
    </customSheetView>
    <customSheetView guid="{F6114E7D-9C9D-4E29-A18C-0F6C3CFC0A33}" scale="110" showPageBreaks="1" showGridLines="0" zeroValues="0" printArea="1" topLeftCell="A35">
      <selection activeCell="B36" sqref="B36"/>
      <rowBreaks count="2" manualBreakCount="2">
        <brk id="33" max="5" man="1"/>
        <brk id="91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2"/>
      <headerFooter>
        <oddFooter>&amp;C&amp;8Página &amp;P de &amp;N</oddFooter>
      </headerFooter>
    </customSheetView>
    <customSheetView guid="{5E0AEEAB-0A36-45A3-8D98-7068235238A0}" scale="110" showPageBreaks="1" showGridLines="0" zeroValues="0" printArea="1">
      <selection activeCell="A218" sqref="A218:XFD218"/>
      <rowBreaks count="2" manualBreakCount="2">
        <brk id="38" max="5" man="1"/>
        <brk id="103" max="5" man="1"/>
      </rowBreaks>
      <pageMargins left="0.70866141732283472" right="0.19685039370078741" top="0.31496062992125984" bottom="0.39370078740157483" header="0" footer="0"/>
      <printOptions horizontalCentered="1"/>
      <pageSetup paperSize="9" orientation="portrait" horizontalDpi="0" verticalDpi="0" r:id="rId3"/>
      <headerFooter>
        <oddFooter>&amp;C&amp;8Página &amp;P de &amp;N</oddFooter>
      </headerFooter>
    </customSheetView>
    <customSheetView guid="{207E52B2-BF48-4D16-9D87-7045D750C14B}" scale="90" showPageBreaks="1" showGridLines="0" zeroValues="0" printArea="1" topLeftCell="A64">
      <selection activeCell="E66" sqref="E66"/>
      <rowBreaks count="2" manualBreakCount="2">
        <brk id="36" max="5" man="1"/>
        <brk id="93" max="5" man="1"/>
      </rowBreaks>
      <pageMargins left="0.70866141732283472" right="0.19685039370078741" top="0.31496062992125984" bottom="0.39370078740157483" header="0" footer="0"/>
      <printOptions horizontalCentered="1"/>
      <pageSetup paperSize="9" orientation="portrait" horizontalDpi="0" verticalDpi="0" r:id="rId4"/>
      <headerFooter>
        <oddFooter>&amp;C&amp;8Página &amp;P de &amp;N</oddFooter>
      </headerFooter>
    </customSheetView>
    <customSheetView guid="{ED85AC9F-31ED-4F26-80A8-243EAF1D1219}" showPageBreaks="1" showGridLines="0" zeroValues="0" printArea="1" view="pageBreakPreview" topLeftCell="A128">
      <selection activeCell="B191" sqref="B191"/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5"/>
      <headerFooter>
        <oddFooter>&amp;C&amp;8Página &amp;P de &amp;N</oddFooter>
      </headerFooter>
    </customSheetView>
    <customSheetView guid="{162F41BB-6EF8-4BEC-8280-B4ACEB394702}" showPageBreaks="1" showGridLines="0" zeroValues="0" printArea="1" topLeftCell="A37">
      <selection activeCell="C40" sqref="C40"/>
      <rowBreaks count="2" manualBreakCount="2">
        <brk id="33" max="5" man="1"/>
        <brk id="93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6"/>
      <headerFooter>
        <oddFooter>&amp;C&amp;8Página &amp;P de &amp;N</oddFooter>
      </headerFooter>
    </customSheetView>
    <customSheetView guid="{29EEB747-74A5-4940-BEF5-9BF888B1466C}" showPageBreaks="1" showGridLines="0" zeroValues="0" printArea="1" topLeftCell="A68">
      <selection activeCell="E73" sqref="E73"/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7"/>
      <headerFooter>
        <oddFooter>&amp;C&amp;8Página &amp;P de &amp;N</oddFooter>
      </headerFooter>
    </customSheetView>
    <customSheetView guid="{77FBA20D-B7A8-4E59-9EA0-C2E164A859E5}" showPageBreaks="1" showGridLines="0" zeroValues="0" printArea="1" topLeftCell="A70">
      <selection activeCell="D72" sqref="D72"/>
      <rowBreaks count="2" manualBreakCount="2">
        <brk id="34" max="5" man="1"/>
        <brk id="82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8"/>
      <headerFooter>
        <oddFooter>&amp;C&amp;8Página &amp;P de &amp;N</oddFooter>
      </headerFooter>
    </customSheetView>
  </customSheetViews>
  <mergeCells count="14">
    <mergeCell ref="S61:T61"/>
    <mergeCell ref="I79:J79"/>
    <mergeCell ref="K79:L79"/>
    <mergeCell ref="I80:L80"/>
    <mergeCell ref="A13:F13"/>
    <mergeCell ref="C7:F7"/>
    <mergeCell ref="C12:F12"/>
    <mergeCell ref="C8:F9"/>
    <mergeCell ref="C10:F11"/>
    <mergeCell ref="C2:F2"/>
    <mergeCell ref="C3:F3"/>
    <mergeCell ref="C4:F4"/>
    <mergeCell ref="C5:F5"/>
    <mergeCell ref="C6:F6"/>
  </mergeCells>
  <phoneticPr fontId="6" type="noConversion"/>
  <printOptions horizontalCentered="1"/>
  <pageMargins left="0.70866141732283472" right="0.19685039370078741" top="0.31496062992125984" bottom="0.39370078740157483" header="0" footer="0"/>
  <pageSetup orientation="portrait" horizontalDpi="300" verticalDpi="300" r:id="rId9"/>
  <headerFooter>
    <oddFooter>&amp;C&amp;8Página &amp;P de &amp;N</oddFooter>
  </headerFooter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01"/>
  <sheetViews>
    <sheetView topLeftCell="A69" workbookViewId="0">
      <selection activeCell="F107" sqref="F107"/>
    </sheetView>
  </sheetViews>
  <sheetFormatPr baseColWidth="10" defaultRowHeight="12.75" x14ac:dyDescent="0.2"/>
  <sheetData>
    <row r="1" spans="1:11" x14ac:dyDescent="0.2">
      <c r="A1" t="s">
        <v>9</v>
      </c>
      <c r="B1">
        <v>7.78</v>
      </c>
    </row>
    <row r="2" spans="1:11" x14ac:dyDescent="0.2">
      <c r="A2" t="s">
        <v>10</v>
      </c>
      <c r="B2">
        <v>7.78</v>
      </c>
    </row>
    <row r="3" spans="1:11" x14ac:dyDescent="0.2">
      <c r="A3" t="s">
        <v>11</v>
      </c>
      <c r="B3">
        <v>7.78</v>
      </c>
    </row>
    <row r="4" spans="1:11" x14ac:dyDescent="0.2">
      <c r="A4" t="s">
        <v>12</v>
      </c>
      <c r="B4">
        <v>7.78</v>
      </c>
    </row>
    <row r="5" spans="1:11" x14ac:dyDescent="0.2">
      <c r="A5" t="s">
        <v>13</v>
      </c>
      <c r="B5">
        <v>7.78</v>
      </c>
    </row>
    <row r="6" spans="1:11" x14ac:dyDescent="0.2">
      <c r="A6" t="s">
        <v>14</v>
      </c>
      <c r="B6">
        <v>7.78</v>
      </c>
    </row>
    <row r="7" spans="1:11" x14ac:dyDescent="0.2">
      <c r="A7" t="s">
        <v>15</v>
      </c>
      <c r="B7">
        <v>7.78</v>
      </c>
    </row>
    <row r="8" spans="1:11" x14ac:dyDescent="0.2">
      <c r="A8" t="s">
        <v>16</v>
      </c>
      <c r="B8">
        <v>7.78</v>
      </c>
    </row>
    <row r="9" spans="1:11" x14ac:dyDescent="0.2">
      <c r="A9" t="s">
        <v>17</v>
      </c>
      <c r="B9">
        <v>7.2</v>
      </c>
    </row>
    <row r="10" spans="1:11" x14ac:dyDescent="0.2">
      <c r="A10" t="s">
        <v>18</v>
      </c>
      <c r="B10">
        <v>7.27</v>
      </c>
    </row>
    <row r="11" spans="1:11" x14ac:dyDescent="0.2">
      <c r="A11" t="s">
        <v>19</v>
      </c>
      <c r="B11">
        <v>7.27</v>
      </c>
    </row>
    <row r="12" spans="1:11" x14ac:dyDescent="0.2">
      <c r="A12" t="s">
        <v>20</v>
      </c>
      <c r="B12">
        <v>7.2</v>
      </c>
    </row>
    <row r="13" spans="1:11" x14ac:dyDescent="0.2">
      <c r="B13" s="1">
        <f>SUM(B1:B12)</f>
        <v>91.179999999999993</v>
      </c>
    </row>
    <row r="14" spans="1:11" x14ac:dyDescent="0.2">
      <c r="E14" t="s">
        <v>110</v>
      </c>
      <c r="G14" t="s">
        <v>111</v>
      </c>
      <c r="I14" t="s">
        <v>112</v>
      </c>
      <c r="K14" t="s">
        <v>113</v>
      </c>
    </row>
    <row r="15" spans="1:11" x14ac:dyDescent="0.2">
      <c r="E15" s="3" t="s">
        <v>109</v>
      </c>
      <c r="G15" s="3" t="s">
        <v>109</v>
      </c>
      <c r="I15" s="3" t="s">
        <v>109</v>
      </c>
      <c r="K15" s="3" t="s">
        <v>109</v>
      </c>
    </row>
    <row r="16" spans="1:11" x14ac:dyDescent="0.2">
      <c r="E16" s="2">
        <v>14.02</v>
      </c>
      <c r="G16" s="2">
        <v>5.45</v>
      </c>
      <c r="I16" s="2">
        <v>10.199999999999999</v>
      </c>
      <c r="K16" s="2">
        <v>4</v>
      </c>
    </row>
    <row r="18" spans="1:11" x14ac:dyDescent="0.2">
      <c r="A18" t="s">
        <v>21</v>
      </c>
      <c r="B18">
        <v>18.149999999999999</v>
      </c>
      <c r="D18" t="s">
        <v>63</v>
      </c>
      <c r="E18">
        <v>1.91</v>
      </c>
      <c r="F18" t="s">
        <v>77</v>
      </c>
      <c r="G18">
        <v>1.1499999999999999</v>
      </c>
      <c r="H18" t="s">
        <v>103</v>
      </c>
      <c r="I18">
        <v>3.59</v>
      </c>
      <c r="J18" t="s">
        <v>105</v>
      </c>
      <c r="K18">
        <v>0.97</v>
      </c>
    </row>
    <row r="19" spans="1:11" x14ac:dyDescent="0.2">
      <c r="A19" t="s">
        <v>22</v>
      </c>
      <c r="B19">
        <v>4.5999999999999996</v>
      </c>
      <c r="D19" t="s">
        <v>64</v>
      </c>
      <c r="E19">
        <v>10.9</v>
      </c>
      <c r="F19" t="s">
        <v>78</v>
      </c>
      <c r="G19">
        <v>1.1499999999999999</v>
      </c>
      <c r="H19" t="s">
        <v>104</v>
      </c>
      <c r="I19">
        <v>3.59</v>
      </c>
      <c r="J19" t="s">
        <v>106</v>
      </c>
      <c r="K19">
        <v>1.27</v>
      </c>
    </row>
    <row r="20" spans="1:11" x14ac:dyDescent="0.2">
      <c r="A20" t="s">
        <v>23</v>
      </c>
      <c r="B20">
        <v>5.4</v>
      </c>
      <c r="D20" t="s">
        <v>65</v>
      </c>
      <c r="E20">
        <v>1.91</v>
      </c>
      <c r="F20" t="s">
        <v>79</v>
      </c>
      <c r="G20">
        <v>1.1200000000000001</v>
      </c>
      <c r="H20" t="s">
        <v>114</v>
      </c>
      <c r="I20">
        <v>2.0299999999999998</v>
      </c>
      <c r="J20" t="s">
        <v>107</v>
      </c>
      <c r="K20">
        <v>1.27</v>
      </c>
    </row>
    <row r="21" spans="1:11" x14ac:dyDescent="0.2">
      <c r="A21" t="s">
        <v>24</v>
      </c>
      <c r="B21">
        <v>5.4</v>
      </c>
      <c r="D21" t="s">
        <v>66</v>
      </c>
      <c r="E21">
        <v>1.91</v>
      </c>
      <c r="F21" t="s">
        <v>80</v>
      </c>
      <c r="G21">
        <v>1.1200000000000001</v>
      </c>
      <c r="H21" t="s">
        <v>115</v>
      </c>
      <c r="I21">
        <v>2</v>
      </c>
      <c r="J21" t="s">
        <v>108</v>
      </c>
      <c r="K21">
        <v>0.97</v>
      </c>
    </row>
    <row r="22" spans="1:11" x14ac:dyDescent="0.2">
      <c r="A22" t="s">
        <v>25</v>
      </c>
      <c r="B22">
        <v>2.2400000000000002</v>
      </c>
      <c r="D22" t="s">
        <v>67</v>
      </c>
      <c r="E22">
        <v>10.9</v>
      </c>
      <c r="F22" t="s">
        <v>81</v>
      </c>
      <c r="G22">
        <v>1.1200000000000001</v>
      </c>
      <c r="H22" t="s">
        <v>116</v>
      </c>
      <c r="I22">
        <v>2</v>
      </c>
      <c r="K22" s="1">
        <f>SUM(K18:K21)*K16</f>
        <v>17.920000000000002</v>
      </c>
    </row>
    <row r="23" spans="1:11" x14ac:dyDescent="0.2">
      <c r="A23" t="s">
        <v>26</v>
      </c>
      <c r="B23">
        <v>0.9</v>
      </c>
      <c r="D23" t="s">
        <v>68</v>
      </c>
      <c r="E23">
        <v>1.91</v>
      </c>
      <c r="F23" t="s">
        <v>82</v>
      </c>
      <c r="G23">
        <v>1.1200000000000001</v>
      </c>
      <c r="H23" t="s">
        <v>117</v>
      </c>
      <c r="I23">
        <v>2.0299999999999998</v>
      </c>
    </row>
    <row r="24" spans="1:11" x14ac:dyDescent="0.2">
      <c r="A24" t="s">
        <v>27</v>
      </c>
      <c r="B24">
        <v>0.45</v>
      </c>
      <c r="D24" t="s">
        <v>69</v>
      </c>
      <c r="E24">
        <v>0.8</v>
      </c>
      <c r="F24" t="s">
        <v>83</v>
      </c>
      <c r="G24">
        <v>1.34</v>
      </c>
      <c r="H24" t="s">
        <v>118</v>
      </c>
      <c r="I24">
        <v>1.1299999999999999</v>
      </c>
    </row>
    <row r="25" spans="1:11" x14ac:dyDescent="0.2">
      <c r="A25" t="s">
        <v>28</v>
      </c>
      <c r="B25">
        <v>0.45</v>
      </c>
      <c r="D25" t="s">
        <v>70</v>
      </c>
      <c r="E25">
        <v>0.8</v>
      </c>
      <c r="F25" t="s">
        <v>84</v>
      </c>
      <c r="G25">
        <v>1.34</v>
      </c>
      <c r="H25" t="s">
        <v>119</v>
      </c>
      <c r="I25">
        <v>1.05</v>
      </c>
    </row>
    <row r="26" spans="1:11" x14ac:dyDescent="0.2">
      <c r="A26" t="s">
        <v>29</v>
      </c>
      <c r="B26">
        <v>0.9</v>
      </c>
      <c r="D26" t="s">
        <v>71</v>
      </c>
      <c r="E26">
        <v>0.8</v>
      </c>
      <c r="F26" t="s">
        <v>85</v>
      </c>
      <c r="G26">
        <v>1.33</v>
      </c>
      <c r="H26" t="s">
        <v>120</v>
      </c>
      <c r="I26">
        <v>1.05</v>
      </c>
    </row>
    <row r="27" spans="1:11" x14ac:dyDescent="0.2">
      <c r="A27" t="s">
        <v>30</v>
      </c>
      <c r="B27">
        <v>0.45</v>
      </c>
      <c r="D27" t="s">
        <v>72</v>
      </c>
      <c r="E27">
        <v>0.8</v>
      </c>
      <c r="F27" t="s">
        <v>86</v>
      </c>
      <c r="G27">
        <v>1.34</v>
      </c>
      <c r="H27" t="s">
        <v>121</v>
      </c>
      <c r="I27">
        <v>1.1299999999999999</v>
      </c>
    </row>
    <row r="28" spans="1:11" x14ac:dyDescent="0.2">
      <c r="A28" t="s">
        <v>31</v>
      </c>
      <c r="B28">
        <v>0.9</v>
      </c>
      <c r="D28" t="s">
        <v>73</v>
      </c>
      <c r="E28">
        <v>0.8</v>
      </c>
      <c r="F28" t="s">
        <v>87</v>
      </c>
      <c r="G28">
        <v>1.1200000000000001</v>
      </c>
      <c r="I28" s="1">
        <f>SUM(I18:I27)*I16</f>
        <v>199.91999999999996</v>
      </c>
    </row>
    <row r="29" spans="1:11" x14ac:dyDescent="0.2">
      <c r="A29" t="s">
        <v>32</v>
      </c>
      <c r="B29">
        <v>0.45</v>
      </c>
      <c r="D29" t="s">
        <v>74</v>
      </c>
      <c r="E29">
        <v>0.8</v>
      </c>
      <c r="F29" t="s">
        <v>88</v>
      </c>
      <c r="G29">
        <v>1.1200000000000001</v>
      </c>
    </row>
    <row r="30" spans="1:11" x14ac:dyDescent="0.2">
      <c r="A30" t="s">
        <v>33</v>
      </c>
      <c r="B30">
        <v>0.9</v>
      </c>
      <c r="D30" t="s">
        <v>75</v>
      </c>
      <c r="E30">
        <v>1.1299999999999999</v>
      </c>
      <c r="F30" t="s">
        <v>89</v>
      </c>
      <c r="G30">
        <v>1.1200000000000001</v>
      </c>
    </row>
    <row r="31" spans="1:11" x14ac:dyDescent="0.2">
      <c r="A31" t="s">
        <v>34</v>
      </c>
      <c r="B31">
        <v>0.45</v>
      </c>
      <c r="D31" t="s">
        <v>76</v>
      </c>
      <c r="E31">
        <v>1.1299999999999999</v>
      </c>
      <c r="F31" t="s">
        <v>90</v>
      </c>
      <c r="G31">
        <v>1.1200000000000001</v>
      </c>
    </row>
    <row r="32" spans="1:11" x14ac:dyDescent="0.2">
      <c r="A32" t="s">
        <v>35</v>
      </c>
      <c r="B32">
        <v>0.45</v>
      </c>
      <c r="E32" s="1">
        <f>SUM(E18:E31)*E16</f>
        <v>511.72999999999996</v>
      </c>
      <c r="F32" t="s">
        <v>91</v>
      </c>
      <c r="G32">
        <v>1.1499999999999999</v>
      </c>
    </row>
    <row r="33" spans="1:11" x14ac:dyDescent="0.2">
      <c r="A33" t="s">
        <v>36</v>
      </c>
      <c r="B33">
        <v>0.9</v>
      </c>
      <c r="F33" t="s">
        <v>92</v>
      </c>
      <c r="G33">
        <v>1.1499999999999999</v>
      </c>
    </row>
    <row r="34" spans="1:11" x14ac:dyDescent="0.2">
      <c r="A34" t="s">
        <v>37</v>
      </c>
      <c r="B34">
        <v>0.45</v>
      </c>
      <c r="F34" t="s">
        <v>93</v>
      </c>
      <c r="G34">
        <v>0.8</v>
      </c>
    </row>
    <row r="35" spans="1:11" x14ac:dyDescent="0.2">
      <c r="A35" t="s">
        <v>38</v>
      </c>
      <c r="B35">
        <v>0.9</v>
      </c>
      <c r="F35" t="s">
        <v>94</v>
      </c>
      <c r="G35">
        <v>0.8</v>
      </c>
    </row>
    <row r="36" spans="1:11" x14ac:dyDescent="0.2">
      <c r="A36" t="s">
        <v>39</v>
      </c>
      <c r="B36">
        <v>0.45</v>
      </c>
      <c r="F36" t="s">
        <v>95</v>
      </c>
      <c r="G36">
        <v>0.8</v>
      </c>
    </row>
    <row r="37" spans="1:11" x14ac:dyDescent="0.2">
      <c r="A37" t="s">
        <v>40</v>
      </c>
      <c r="B37">
        <v>0.9</v>
      </c>
      <c r="F37" t="s">
        <v>96</v>
      </c>
      <c r="G37">
        <v>0.8</v>
      </c>
    </row>
    <row r="38" spans="1:11" x14ac:dyDescent="0.2">
      <c r="A38" t="s">
        <v>41</v>
      </c>
      <c r="B38">
        <v>0.45</v>
      </c>
      <c r="F38" t="s">
        <v>97</v>
      </c>
      <c r="G38">
        <v>0.8</v>
      </c>
    </row>
    <row r="39" spans="1:11" x14ac:dyDescent="0.2">
      <c r="A39" t="s">
        <v>42</v>
      </c>
      <c r="B39">
        <v>0.9</v>
      </c>
      <c r="F39" t="s">
        <v>98</v>
      </c>
      <c r="G39">
        <v>0.8</v>
      </c>
    </row>
    <row r="40" spans="1:11" x14ac:dyDescent="0.2">
      <c r="A40" t="s">
        <v>43</v>
      </c>
      <c r="B40">
        <v>0.45</v>
      </c>
      <c r="F40" t="s">
        <v>99</v>
      </c>
      <c r="G40">
        <v>0.8</v>
      </c>
    </row>
    <row r="41" spans="1:11" x14ac:dyDescent="0.2">
      <c r="A41" t="s">
        <v>44</v>
      </c>
      <c r="B41">
        <v>0.45</v>
      </c>
      <c r="F41" t="s">
        <v>100</v>
      </c>
      <c r="G41">
        <v>0.8</v>
      </c>
    </row>
    <row r="42" spans="1:11" x14ac:dyDescent="0.2">
      <c r="A42" t="s">
        <v>45</v>
      </c>
      <c r="B42">
        <v>0.9</v>
      </c>
      <c r="F42" t="s">
        <v>101</v>
      </c>
      <c r="G42">
        <v>0.8</v>
      </c>
    </row>
    <row r="43" spans="1:11" x14ac:dyDescent="0.2">
      <c r="A43" t="s">
        <v>46</v>
      </c>
      <c r="B43">
        <v>0.45</v>
      </c>
      <c r="F43" t="s">
        <v>102</v>
      </c>
      <c r="G43">
        <v>0.8</v>
      </c>
      <c r="J43" s="3" t="s">
        <v>130</v>
      </c>
    </row>
    <row r="44" spans="1:11" ht="18" x14ac:dyDescent="0.25">
      <c r="A44" t="s">
        <v>47</v>
      </c>
      <c r="B44">
        <v>0.9</v>
      </c>
      <c r="F44" t="s">
        <v>122</v>
      </c>
      <c r="G44">
        <v>0.65</v>
      </c>
      <c r="J44" s="4">
        <f>(E32+G52+I28+K22)*2</f>
        <v>1801.9449999999997</v>
      </c>
      <c r="K44" s="3" t="s">
        <v>6</v>
      </c>
    </row>
    <row r="45" spans="1:11" x14ac:dyDescent="0.2">
      <c r="A45" t="s">
        <v>48</v>
      </c>
      <c r="B45">
        <v>0.45</v>
      </c>
      <c r="F45" t="s">
        <v>123</v>
      </c>
      <c r="G45">
        <v>0.56000000000000005</v>
      </c>
    </row>
    <row r="46" spans="1:11" x14ac:dyDescent="0.2">
      <c r="A46" t="s">
        <v>49</v>
      </c>
      <c r="B46">
        <v>0.9</v>
      </c>
      <c r="F46" t="s">
        <v>124</v>
      </c>
      <c r="G46">
        <v>0.38</v>
      </c>
    </row>
    <row r="47" spans="1:11" x14ac:dyDescent="0.2">
      <c r="A47" t="s">
        <v>50</v>
      </c>
      <c r="B47">
        <v>0.45</v>
      </c>
      <c r="F47" t="s">
        <v>125</v>
      </c>
      <c r="G47">
        <v>0.68</v>
      </c>
    </row>
    <row r="48" spans="1:11" x14ac:dyDescent="0.2">
      <c r="A48" t="s">
        <v>51</v>
      </c>
      <c r="B48">
        <v>0.9</v>
      </c>
      <c r="F48" t="s">
        <v>126</v>
      </c>
      <c r="G48">
        <v>0.68</v>
      </c>
    </row>
    <row r="49" spans="1:7" x14ac:dyDescent="0.2">
      <c r="A49" t="s">
        <v>52</v>
      </c>
      <c r="B49">
        <v>0.45</v>
      </c>
      <c r="F49" t="s">
        <v>127</v>
      </c>
      <c r="G49">
        <v>0.38</v>
      </c>
    </row>
    <row r="50" spans="1:7" x14ac:dyDescent="0.2">
      <c r="A50" t="s">
        <v>53</v>
      </c>
      <c r="B50">
        <v>0.45</v>
      </c>
      <c r="F50" t="s">
        <v>128</v>
      </c>
      <c r="G50">
        <v>0.56000000000000005</v>
      </c>
    </row>
    <row r="51" spans="1:7" x14ac:dyDescent="0.2">
      <c r="A51" t="s">
        <v>54</v>
      </c>
      <c r="B51">
        <v>0.9</v>
      </c>
      <c r="F51" t="s">
        <v>129</v>
      </c>
      <c r="G51">
        <v>0.65</v>
      </c>
    </row>
    <row r="52" spans="1:7" x14ac:dyDescent="0.2">
      <c r="A52" t="s">
        <v>55</v>
      </c>
      <c r="B52">
        <v>0.45</v>
      </c>
      <c r="G52" s="1">
        <f>SUM(G18:G51)*G16</f>
        <v>171.4025</v>
      </c>
    </row>
    <row r="53" spans="1:7" x14ac:dyDescent="0.2">
      <c r="A53" t="s">
        <v>56</v>
      </c>
      <c r="B53">
        <v>0.9</v>
      </c>
    </row>
    <row r="54" spans="1:7" x14ac:dyDescent="0.2">
      <c r="A54" t="s">
        <v>57</v>
      </c>
      <c r="B54">
        <v>0.45</v>
      </c>
    </row>
    <row r="55" spans="1:7" x14ac:dyDescent="0.2">
      <c r="A55" t="s">
        <v>58</v>
      </c>
      <c r="B55">
        <v>0.45</v>
      </c>
    </row>
    <row r="56" spans="1:7" x14ac:dyDescent="0.2">
      <c r="A56" t="s">
        <v>59</v>
      </c>
      <c r="B56">
        <v>2.2400000000000002</v>
      </c>
    </row>
    <row r="57" spans="1:7" x14ac:dyDescent="0.2">
      <c r="A57" t="s">
        <v>60</v>
      </c>
      <c r="B57">
        <v>5.4</v>
      </c>
    </row>
    <row r="58" spans="1:7" x14ac:dyDescent="0.2">
      <c r="A58" t="s">
        <v>61</v>
      </c>
      <c r="B58">
        <v>5.4</v>
      </c>
    </row>
    <row r="59" spans="1:7" x14ac:dyDescent="0.2">
      <c r="A59" t="s">
        <v>62</v>
      </c>
      <c r="B59">
        <v>4.5999999999999996</v>
      </c>
    </row>
    <row r="60" spans="1:7" x14ac:dyDescent="0.2">
      <c r="B60" s="1">
        <f>SUM(B18:B59)</f>
        <v>74.580000000000041</v>
      </c>
    </row>
    <row r="68" spans="2:8" x14ac:dyDescent="0.2">
      <c r="B68" t="s">
        <v>110</v>
      </c>
      <c r="D68" t="s">
        <v>111</v>
      </c>
      <c r="F68" t="s">
        <v>112</v>
      </c>
      <c r="H68" t="s">
        <v>113</v>
      </c>
    </row>
    <row r="69" spans="2:8" x14ac:dyDescent="0.2">
      <c r="B69" s="3" t="s">
        <v>109</v>
      </c>
      <c r="D69" s="3" t="s">
        <v>109</v>
      </c>
      <c r="F69" s="3" t="s">
        <v>109</v>
      </c>
      <c r="H69" s="3" t="s">
        <v>109</v>
      </c>
    </row>
    <row r="70" spans="2:8" x14ac:dyDescent="0.2">
      <c r="B70" s="2">
        <v>14.02</v>
      </c>
      <c r="D70" s="2">
        <v>5.45</v>
      </c>
      <c r="F70" s="2">
        <v>10.199999999999999</v>
      </c>
      <c r="H70" s="2">
        <v>4</v>
      </c>
    </row>
    <row r="73" spans="2:8" x14ac:dyDescent="0.2">
      <c r="C73" t="s">
        <v>129</v>
      </c>
      <c r="D73">
        <v>0.65</v>
      </c>
      <c r="G73" t="s">
        <v>131</v>
      </c>
      <c r="H73">
        <v>0.75</v>
      </c>
    </row>
    <row r="74" spans="2:8" x14ac:dyDescent="0.2">
      <c r="C74" t="s">
        <v>146</v>
      </c>
      <c r="D74">
        <v>0.65</v>
      </c>
      <c r="G74" t="s">
        <v>132</v>
      </c>
      <c r="H74">
        <v>1.6</v>
      </c>
    </row>
    <row r="75" spans="2:8" x14ac:dyDescent="0.2">
      <c r="C75" t="s">
        <v>147</v>
      </c>
      <c r="D75">
        <v>0.65</v>
      </c>
      <c r="G75" t="s">
        <v>133</v>
      </c>
      <c r="H75">
        <v>1.55</v>
      </c>
    </row>
    <row r="76" spans="2:8" x14ac:dyDescent="0.2">
      <c r="C76" t="s">
        <v>148</v>
      </c>
      <c r="D76">
        <v>0.65</v>
      </c>
      <c r="G76" t="s">
        <v>137</v>
      </c>
      <c r="H76">
        <v>1.6</v>
      </c>
    </row>
    <row r="77" spans="2:8" x14ac:dyDescent="0.2">
      <c r="C77" t="s">
        <v>149</v>
      </c>
      <c r="D77">
        <v>0.65</v>
      </c>
      <c r="G77" t="s">
        <v>138</v>
      </c>
      <c r="H77">
        <v>1.55</v>
      </c>
    </row>
    <row r="78" spans="2:8" x14ac:dyDescent="0.2">
      <c r="C78" t="s">
        <v>150</v>
      </c>
      <c r="D78">
        <v>0.65</v>
      </c>
      <c r="G78" s="3" t="s">
        <v>134</v>
      </c>
      <c r="H78">
        <v>3.25</v>
      </c>
    </row>
    <row r="79" spans="2:8" x14ac:dyDescent="0.2">
      <c r="C79" t="s">
        <v>151</v>
      </c>
      <c r="D79">
        <v>0.65</v>
      </c>
      <c r="G79" s="3" t="s">
        <v>135</v>
      </c>
      <c r="H79">
        <v>3.25</v>
      </c>
    </row>
    <row r="80" spans="2:8" x14ac:dyDescent="0.2">
      <c r="C80" t="s">
        <v>152</v>
      </c>
      <c r="D80">
        <v>0.65</v>
      </c>
      <c r="G80" s="3" t="s">
        <v>136</v>
      </c>
      <c r="H80">
        <v>0.83</v>
      </c>
    </row>
    <row r="81" spans="3:8" x14ac:dyDescent="0.2">
      <c r="C81" t="s">
        <v>153</v>
      </c>
      <c r="D81">
        <v>0.65</v>
      </c>
      <c r="G81" t="s">
        <v>139</v>
      </c>
      <c r="H81">
        <v>0.65</v>
      </c>
    </row>
    <row r="82" spans="3:8" x14ac:dyDescent="0.2">
      <c r="C82" t="s">
        <v>154</v>
      </c>
      <c r="D82">
        <v>0.65</v>
      </c>
      <c r="G82" t="s">
        <v>140</v>
      </c>
      <c r="H82">
        <v>0.65</v>
      </c>
    </row>
    <row r="83" spans="3:8" x14ac:dyDescent="0.2">
      <c r="C83" t="s">
        <v>155</v>
      </c>
      <c r="D83">
        <v>0.65</v>
      </c>
      <c r="G83" t="s">
        <v>141</v>
      </c>
      <c r="H83">
        <v>0.65</v>
      </c>
    </row>
    <row r="84" spans="3:8" x14ac:dyDescent="0.2">
      <c r="D84" s="1">
        <f>SUM(D73:D83)*D70</f>
        <v>38.967500000000008</v>
      </c>
      <c r="G84" t="s">
        <v>142</v>
      </c>
      <c r="H84">
        <v>0.65</v>
      </c>
    </row>
    <row r="85" spans="3:8" x14ac:dyDescent="0.2">
      <c r="G85" t="s">
        <v>143</v>
      </c>
      <c r="H85">
        <v>0.65</v>
      </c>
    </row>
    <row r="86" spans="3:8" x14ac:dyDescent="0.2">
      <c r="G86" t="s">
        <v>144</v>
      </c>
      <c r="H86">
        <v>0.65</v>
      </c>
    </row>
    <row r="87" spans="3:8" x14ac:dyDescent="0.2">
      <c r="G87" t="s">
        <v>145</v>
      </c>
      <c r="H87">
        <v>0.65</v>
      </c>
    </row>
    <row r="88" spans="3:8" x14ac:dyDescent="0.2">
      <c r="H88" s="1">
        <f>SUM(H73:H87)*H70</f>
        <v>75.719999999999985</v>
      </c>
    </row>
    <row r="91" spans="3:8" x14ac:dyDescent="0.2">
      <c r="D91" s="3" t="s">
        <v>156</v>
      </c>
    </row>
    <row r="92" spans="3:8" ht="18" x14ac:dyDescent="0.25">
      <c r="D92" s="4">
        <f>D84+H88</f>
        <v>114.6875</v>
      </c>
      <c r="E92" s="3" t="s">
        <v>6</v>
      </c>
    </row>
    <row r="99" spans="1:10" x14ac:dyDescent="0.2">
      <c r="A99" t="s">
        <v>110</v>
      </c>
      <c r="B99" s="3" t="s">
        <v>157</v>
      </c>
      <c r="C99" s="3" t="s">
        <v>158</v>
      </c>
      <c r="D99" s="3" t="s">
        <v>113</v>
      </c>
      <c r="E99" s="3" t="s">
        <v>159</v>
      </c>
      <c r="F99" t="s">
        <v>111</v>
      </c>
      <c r="G99" t="s">
        <v>112</v>
      </c>
      <c r="H99" s="3" t="s">
        <v>160</v>
      </c>
    </row>
    <row r="100" spans="1:10" x14ac:dyDescent="0.2">
      <c r="A100" s="3" t="s">
        <v>109</v>
      </c>
      <c r="B100" s="3" t="s">
        <v>109</v>
      </c>
      <c r="C100" s="3" t="s">
        <v>109</v>
      </c>
      <c r="D100" s="3" t="s">
        <v>109</v>
      </c>
      <c r="E100" s="3" t="s">
        <v>109</v>
      </c>
      <c r="F100" s="3" t="s">
        <v>109</v>
      </c>
      <c r="G100" s="3" t="s">
        <v>109</v>
      </c>
      <c r="H100" s="3" t="s">
        <v>109</v>
      </c>
      <c r="J100" s="3"/>
    </row>
    <row r="101" spans="1:10" x14ac:dyDescent="0.2">
      <c r="A101" s="2">
        <v>14.02</v>
      </c>
      <c r="B101" s="2">
        <v>18.170000000000002</v>
      </c>
      <c r="C101" s="2">
        <v>22.87</v>
      </c>
      <c r="D101" s="5">
        <v>4</v>
      </c>
      <c r="E101" s="5">
        <v>4.54</v>
      </c>
      <c r="F101" s="5">
        <v>5.45</v>
      </c>
      <c r="G101" s="6">
        <v>10.199999999999999</v>
      </c>
      <c r="H101" s="8">
        <v>17.809999999999999</v>
      </c>
      <c r="J101" s="7"/>
    </row>
  </sheetData>
  <customSheetViews>
    <customSheetView guid="{1E03F048-D478-4478-8644-0CE4BC87DC79}" state="hidden" topLeftCell="A69">
      <selection activeCell="F107" sqref="F107"/>
      <pageMargins left="0.7" right="0.7" top="0.75" bottom="0.75" header="0.3" footer="0.3"/>
      <pageSetup orientation="portrait" verticalDpi="0" r:id="rId1"/>
    </customSheetView>
    <customSheetView guid="{F6114E7D-9C9D-4E29-A18C-0F6C3CFC0A33}" state="hidden" topLeftCell="A69">
      <selection activeCell="F107" sqref="F107"/>
      <pageMargins left="0.7" right="0.7" top="0.75" bottom="0.75" header="0.3" footer="0.3"/>
      <pageSetup orientation="portrait" verticalDpi="0" r:id="rId2"/>
    </customSheetView>
    <customSheetView guid="{5E0AEEAB-0A36-45A3-8D98-7068235238A0}" state="hidden" topLeftCell="A69">
      <selection activeCell="F107" sqref="F107"/>
      <pageMargins left="0.7" right="0.7" top="0.75" bottom="0.75" header="0.3" footer="0.3"/>
      <pageSetup orientation="portrait" verticalDpi="0" r:id="rId3"/>
    </customSheetView>
    <customSheetView guid="{207E52B2-BF48-4D16-9D87-7045D750C14B}" state="hidden" topLeftCell="A69">
      <selection activeCell="F107" sqref="F107"/>
      <pageMargins left="0.7" right="0.7" top="0.75" bottom="0.75" header="0.3" footer="0.3"/>
      <pageSetup orientation="portrait" verticalDpi="0" r:id="rId4"/>
    </customSheetView>
    <customSheetView guid="{ED85AC9F-31ED-4F26-80A8-243EAF1D1219}" state="hidden" topLeftCell="A69">
      <selection activeCell="F107" sqref="F107"/>
      <pageMargins left="0.7" right="0.7" top="0.75" bottom="0.75" header="0.3" footer="0.3"/>
      <pageSetup orientation="portrait" verticalDpi="0" r:id="rId5"/>
    </customSheetView>
    <customSheetView guid="{162F41BB-6EF8-4BEC-8280-B4ACEB394702}" state="hidden" topLeftCell="A69">
      <selection activeCell="F107" sqref="F107"/>
      <pageMargins left="0.7" right="0.7" top="0.75" bottom="0.75" header="0.3" footer="0.3"/>
      <pageSetup orientation="portrait" verticalDpi="0" r:id="rId6"/>
    </customSheetView>
    <customSheetView guid="{29EEB747-74A5-4940-BEF5-9BF888B1466C}" state="hidden" topLeftCell="A69">
      <selection activeCell="F107" sqref="F107"/>
      <pageMargins left="0.7" right="0.7" top="0.75" bottom="0.75" header="0.3" footer="0.3"/>
      <pageSetup orientation="portrait" verticalDpi="0" r:id="rId7"/>
    </customSheetView>
    <customSheetView guid="{77FBA20D-B7A8-4E59-9EA0-C2E164A859E5}" showPageBreaks="1" state="hidden" topLeftCell="A69">
      <selection activeCell="F107" sqref="F107"/>
      <pageMargins left="0.7" right="0.7" top="0.75" bottom="0.75" header="0.3" footer="0.3"/>
      <pageSetup orientation="portrait" verticalDpi="0" r:id="rId8"/>
    </customSheetView>
  </customSheetViews>
  <pageMargins left="0.7" right="0.7" top="0.75" bottom="0.75" header="0.3" footer="0.3"/>
  <pageSetup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DATOS</vt:lpstr>
      <vt:lpstr>CARATULA</vt:lpstr>
      <vt:lpstr>CUARTOS DE MAQUINAS</vt:lpstr>
      <vt:lpstr>Hoja1</vt:lpstr>
      <vt:lpstr>CARATULA!Área_de_impresión</vt:lpstr>
      <vt:lpstr>'CUARTOS DE MAQUINAS'!Área_de_impresión</vt:lpstr>
      <vt:lpstr>CARATULA!Títulos_a_imprimir</vt:lpstr>
      <vt:lpstr>'CUARTOS DE MAQUINAS'!Títulos_a_imprimir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16</dc:creator>
  <cp:lastModifiedBy>Trejo Ordoñez, Arturo</cp:lastModifiedBy>
  <cp:lastPrinted>2014-08-12T18:47:43Z</cp:lastPrinted>
  <dcterms:created xsi:type="dcterms:W3CDTF">2011-05-26T15:13:33Z</dcterms:created>
  <dcterms:modified xsi:type="dcterms:W3CDTF">2015-04-01T00:24:28Z</dcterms:modified>
</cp:coreProperties>
</file>