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trejo01\Documents\12 Obra Plaza San Martín Tex\Prebases 31-03-2015\documentos técnicos N14\CATALOGOS\"/>
    </mc:Choice>
  </mc:AlternateContent>
  <bookViews>
    <workbookView xWindow="7185" yWindow="-15" windowWidth="7200" windowHeight="10335" tabRatio="814" activeTab="1"/>
  </bookViews>
  <sheets>
    <sheet name="DATOS" sheetId="1" r:id="rId1"/>
    <sheet name="CARATULA" sheetId="5" r:id="rId2"/>
    <sheet name="EDIFICIO PFP" sheetId="3" r:id="rId3"/>
    <sheet name="Hoja1" sheetId="4" state="hidden" r:id="rId4"/>
  </sheets>
  <externalReferences>
    <externalReference r:id="rId5"/>
  </externalReferences>
  <definedNames>
    <definedName name="area" localSheetId="1">#REF!</definedName>
    <definedName name="area">#REF!</definedName>
    <definedName name="_xlnm.Print_Area" localSheetId="1">CARATULA!$A$1:$K$51</definedName>
    <definedName name="_xlnm.Print_Area" localSheetId="2">'EDIFICIO PFP'!$A$1:$F$221</definedName>
    <definedName name="ASDASD" localSheetId="1">#REF!</definedName>
    <definedName name="ASDASD">#REF!</definedName>
    <definedName name="cargo" localSheetId="1">#REF!</definedName>
    <definedName name="cargo">#REF!</definedName>
    <definedName name="cargocontacto" localSheetId="1">#REF!</definedName>
    <definedName name="cargocontacto">#REF!</definedName>
    <definedName name="cargoresponsabledelaobra" localSheetId="1">#REF!</definedName>
    <definedName name="cargoresponsabledelaobra">#REF!</definedName>
    <definedName name="cargovendedor" localSheetId="1">#REF!</definedName>
    <definedName name="cargovendedor">#REF!</definedName>
    <definedName name="ciudad" localSheetId="1">#REF!</definedName>
    <definedName name="ciudad">#REF!</definedName>
    <definedName name="ciudad2">#REF!</definedName>
    <definedName name="ciudadcliente" localSheetId="1">#REF!</definedName>
    <definedName name="ciudadcliente">#REF!</definedName>
    <definedName name="ciudaddelaobra" localSheetId="1">#REF!</definedName>
    <definedName name="ciudaddelaobra">#REF!</definedName>
    <definedName name="cmic" localSheetId="1">#REF!</definedName>
    <definedName name="cmic">#REF!</definedName>
    <definedName name="codigodelaobra" localSheetId="1">#REF!</definedName>
    <definedName name="codigodelaobra">#REF!</definedName>
    <definedName name="codigopostalcliente" localSheetId="1">#REF!</definedName>
    <definedName name="codigopostalcliente">#REF!</definedName>
    <definedName name="codigopostaldelaobra" localSheetId="1">#REF!</definedName>
    <definedName name="codigopostaldelaobra">#REF!</definedName>
    <definedName name="codigovendedor" localSheetId="1">#REF!</definedName>
    <definedName name="codigovendedor">#REF!</definedName>
    <definedName name="colonia" localSheetId="1">#REF!</definedName>
    <definedName name="colonia">#REF!</definedName>
    <definedName name="coloniacliente" localSheetId="1">#REF!</definedName>
    <definedName name="coloniacliente">#REF!</definedName>
    <definedName name="coloniadelaobra" localSheetId="1">#REF!</definedName>
    <definedName name="coloniadelaobra">#REF!</definedName>
    <definedName name="contactocliente" localSheetId="1">#REF!</definedName>
    <definedName name="contactocliente">#REF!</definedName>
    <definedName name="decimalesredondeo" localSheetId="1">#REF!</definedName>
    <definedName name="decimalesredondeo">#REF!</definedName>
    <definedName name="departamento" localSheetId="1">#REF!</definedName>
    <definedName name="departamento">#REF!</definedName>
    <definedName name="direccioncliente" localSheetId="1">#REF!</definedName>
    <definedName name="direccioncliente">#REF!</definedName>
    <definedName name="direcciondeconcurso" localSheetId="1">#REF!</definedName>
    <definedName name="direcciondeconcurso">#REF!</definedName>
    <definedName name="direcciondelaobra" localSheetId="1">#REF!</definedName>
    <definedName name="direcciondelaobra">#REF!</definedName>
    <definedName name="domicilio" localSheetId="1">#REF!</definedName>
    <definedName name="domicilio">#REF!</definedName>
    <definedName name="email" localSheetId="1">#REF!</definedName>
    <definedName name="email">#REF!</definedName>
    <definedName name="emailcliente" localSheetId="1">#REF!</definedName>
    <definedName name="emailcliente">#REF!</definedName>
    <definedName name="emaildelaobra" localSheetId="1">#REF!</definedName>
    <definedName name="emaildelaobra">#REF!</definedName>
    <definedName name="estado" localSheetId="1">#REF!</definedName>
    <definedName name="estado">#REF!</definedName>
    <definedName name="estado2">#REF!</definedName>
    <definedName name="estadodelaobra" localSheetId="1">#REF!</definedName>
    <definedName name="estadodelaobra">#REF!</definedName>
    <definedName name="fechaconvocatoria" localSheetId="1">#REF!</definedName>
    <definedName name="fechaconvocatoria">#REF!</definedName>
    <definedName name="fechadeconcurso" localSheetId="1">#REF!</definedName>
    <definedName name="fechadeconcurso">#REF!</definedName>
    <definedName name="fechainicio" localSheetId="1">#REF!</definedName>
    <definedName name="fechainicio">#REF!</definedName>
    <definedName name="fechaterminacion" localSheetId="1">#REF!</definedName>
    <definedName name="fechaterminacion">#REF!</definedName>
    <definedName name="imss" localSheetId="1">#REF!</definedName>
    <definedName name="imss">#REF!</definedName>
    <definedName name="infonavit" localSheetId="1">#REF!</definedName>
    <definedName name="infonavit">#REF!</definedName>
    <definedName name="mailcontacto" localSheetId="1">#REF!</definedName>
    <definedName name="mailcontacto">#REF!</definedName>
    <definedName name="mailvendedor" localSheetId="1">#REF!</definedName>
    <definedName name="mailvendedor">#REF!</definedName>
    <definedName name="nombrecliente" localSheetId="1">#REF!</definedName>
    <definedName name="nombrecliente">#REF!</definedName>
    <definedName name="nombredelaobra" localSheetId="1">#REF!</definedName>
    <definedName name="nombredelaobra">#REF!</definedName>
    <definedName name="nombrevendedor" localSheetId="1">#REF!</definedName>
    <definedName name="nombrevendedor">#REF!</definedName>
    <definedName name="numconvocatoria" localSheetId="1">#REF!</definedName>
    <definedName name="numconvocatoria">#REF!</definedName>
    <definedName name="numerodeconcurso" localSheetId="1">#REF!</definedName>
    <definedName name="numerodeconcurso">#REF!</definedName>
    <definedName name="plazocalculado" localSheetId="1">#REF!</definedName>
    <definedName name="plazocalculado">#REF!</definedName>
    <definedName name="plazoreal" localSheetId="1">#REF!</definedName>
    <definedName name="plazoreal">#REF!</definedName>
    <definedName name="porcentajeivapresupuesto" localSheetId="1">#REF!</definedName>
    <definedName name="porcentajeivapresupuesto">#REF!</definedName>
    <definedName name="primeramoneda" localSheetId="1">#REF!</definedName>
    <definedName name="primeramoneda">#REF!</definedName>
    <definedName name="razonsocial" localSheetId="1">#REF!</definedName>
    <definedName name="razonsocial">#REF!</definedName>
    <definedName name="remateprimeramoneda" localSheetId="1">#REF!</definedName>
    <definedName name="remateprimeramoneda">#REF!</definedName>
    <definedName name="rematesegundamoneda" localSheetId="1">#REF!</definedName>
    <definedName name="rematesegundamoneda">#REF!</definedName>
    <definedName name="responsable" localSheetId="1">#REF!</definedName>
    <definedName name="responsable">#REF!</definedName>
    <definedName name="responsabledelaobra" localSheetId="1">#REF!</definedName>
    <definedName name="responsabledelaobra">#REF!</definedName>
    <definedName name="rfc" localSheetId="1">#REF!</definedName>
    <definedName name="rfc">#REF!</definedName>
    <definedName name="segundamoneda" localSheetId="1">#REF!</definedName>
    <definedName name="segundamoneda">#REF!</definedName>
    <definedName name="telefono" localSheetId="1">#REF!</definedName>
    <definedName name="telefono">#REF!</definedName>
    <definedName name="telefonocliente" localSheetId="1">#REF!</definedName>
    <definedName name="telefonocliente">#REF!</definedName>
    <definedName name="telefonocontacto" localSheetId="1">#REF!</definedName>
    <definedName name="telefonocontacto">#REF!</definedName>
    <definedName name="telefonodelaobra" localSheetId="1">#REF!</definedName>
    <definedName name="telefonodelaobra">#REF!</definedName>
    <definedName name="telefonovendedor" localSheetId="1">#REF!</definedName>
    <definedName name="telefonovendedor">#REF!</definedName>
    <definedName name="tipodelicitacion" localSheetId="1">#REF!</definedName>
    <definedName name="tipodelicitacion">#REF!</definedName>
    <definedName name="_xlnm.Print_Titles" localSheetId="1">CARATULA!$1:$7</definedName>
    <definedName name="_xlnm.Print_Titles" localSheetId="2">'EDIFICIO PFP'!$2:$14</definedName>
    <definedName name="totalpresupuestoprimeramoneda" localSheetId="1">#REF!</definedName>
    <definedName name="totalpresupuestoprimeramoneda">#REF!</definedName>
    <definedName name="totalpresupuestosegundamoneda" localSheetId="1">#REF!</definedName>
    <definedName name="totalpresupuestosegundamoneda">#REF!</definedName>
    <definedName name="Z_162F41BB_6EF8_4BEC_8280_B4ACEB394702_.wvu.PrintArea" localSheetId="1" hidden="1">CARATULA!$A$1:$K$51</definedName>
    <definedName name="Z_162F41BB_6EF8_4BEC_8280_B4ACEB394702_.wvu.PrintArea" localSheetId="2" hidden="1">'EDIFICIO PFP'!$A$1:$F$221</definedName>
    <definedName name="Z_162F41BB_6EF8_4BEC_8280_B4ACEB394702_.wvu.PrintTitles" localSheetId="1" hidden="1">CARATULA!$1:$7</definedName>
    <definedName name="Z_162F41BB_6EF8_4BEC_8280_B4ACEB394702_.wvu.PrintTitles" localSheetId="2" hidden="1">'EDIFICIO PFP'!$2:$14</definedName>
    <definedName name="Z_1E03F048_D478_4478_8644_0CE4BC87DC79_.wvu.PrintArea" localSheetId="2" hidden="1">'EDIFICIO PFP'!$A$1:$F$221</definedName>
    <definedName name="Z_1E03F048_D478_4478_8644_0CE4BC87DC79_.wvu.PrintTitles" localSheetId="2" hidden="1">'EDIFICIO PFP'!$2:$14</definedName>
    <definedName name="Z_207E52B2_BF48_4D16_9D87_7045D750C14B_.wvu.PrintArea" localSheetId="1" hidden="1">CARATULA!$A$1:$K$51</definedName>
    <definedName name="Z_207E52B2_BF48_4D16_9D87_7045D750C14B_.wvu.PrintArea" localSheetId="2" hidden="1">'EDIFICIO PFP'!$A$1:$F$221</definedName>
    <definedName name="Z_207E52B2_BF48_4D16_9D87_7045D750C14B_.wvu.PrintTitles" localSheetId="1" hidden="1">CARATULA!$1:$7</definedName>
    <definedName name="Z_207E52B2_BF48_4D16_9D87_7045D750C14B_.wvu.PrintTitles" localSheetId="2" hidden="1">'EDIFICIO PFP'!$2:$14</definedName>
    <definedName name="Z_29EEB747_74A5_4940_BEF5_9BF888B1466C_.wvu.PrintArea" localSheetId="1" hidden="1">CARATULA!$A$1:$K$51</definedName>
    <definedName name="Z_29EEB747_74A5_4940_BEF5_9BF888B1466C_.wvu.PrintArea" localSheetId="2" hidden="1">'EDIFICIO PFP'!$A$1:$F$221</definedName>
    <definedName name="Z_29EEB747_74A5_4940_BEF5_9BF888B1466C_.wvu.PrintTitles" localSheetId="1" hidden="1">CARATULA!$1:$7</definedName>
    <definedName name="Z_29EEB747_74A5_4940_BEF5_9BF888B1466C_.wvu.PrintTitles" localSheetId="2" hidden="1">'EDIFICIO PFP'!$2:$14</definedName>
    <definedName name="Z_3AE9DE29_F319_45CA_9007_8EBC34615D83_.wvu.PrintArea" localSheetId="1" hidden="1">CARATULA!$A$1:$J$54</definedName>
    <definedName name="Z_3AE9DE29_F319_45CA_9007_8EBC34615D83_.wvu.PrintTitles" localSheetId="1" hidden="1">CARATULA!$1:$7</definedName>
    <definedName name="Z_5E0AEEAB_0A36_45A3_8D98_7068235238A0_.wvu.PrintArea" localSheetId="2" hidden="1">'EDIFICIO PFP'!$A$1:$F$221</definedName>
    <definedName name="Z_5E0AEEAB_0A36_45A3_8D98_7068235238A0_.wvu.PrintTitles" localSheetId="2" hidden="1">'EDIFICIO PFP'!$2:$14</definedName>
    <definedName name="Z_77FBA20D_B7A8_4E59_9EA0_C2E164A859E5_.wvu.PrintArea" localSheetId="1" hidden="1">CARATULA!$A$1:$K$51</definedName>
    <definedName name="Z_77FBA20D_B7A8_4E59_9EA0_C2E164A859E5_.wvu.PrintArea" localSheetId="2" hidden="1">'EDIFICIO PFP'!$A$1:$F$221</definedName>
    <definedName name="Z_77FBA20D_B7A8_4E59_9EA0_C2E164A859E5_.wvu.PrintTitles" localSheetId="1" hidden="1">CARATULA!$1:$7</definedName>
    <definedName name="Z_77FBA20D_B7A8_4E59_9EA0_C2E164A859E5_.wvu.PrintTitles" localSheetId="2" hidden="1">'EDIFICIO PFP'!$2:$14</definedName>
    <definedName name="Z_ED85AC9F_31ED_4F26_80A8_243EAF1D1219_.wvu.PrintArea" localSheetId="1" hidden="1">CARATULA!$A$1:$K$51</definedName>
    <definedName name="Z_ED85AC9F_31ED_4F26_80A8_243EAF1D1219_.wvu.PrintArea" localSheetId="2" hidden="1">'EDIFICIO PFP'!$A$1:$F$221</definedName>
    <definedName name="Z_ED85AC9F_31ED_4F26_80A8_243EAF1D1219_.wvu.PrintTitles" localSheetId="1" hidden="1">CARATULA!$1:$7</definedName>
    <definedName name="Z_ED85AC9F_31ED_4F26_80A8_243EAF1D1219_.wvu.PrintTitles" localSheetId="2" hidden="1">'EDIFICIO PFP'!$2:$14</definedName>
    <definedName name="Z_F6114E7D_9C9D_4E29_A18C_0F6C3CFC0A33_.wvu.PrintArea" localSheetId="2" hidden="1">'EDIFICIO PFP'!$A$1:$F$221</definedName>
    <definedName name="Z_F6114E7D_9C9D_4E29_A18C_0F6C3CFC0A33_.wvu.PrintTitles" localSheetId="2" hidden="1">'EDIFICIO PFP'!$2:$14</definedName>
  </definedNames>
  <calcPr calcId="152511"/>
  <customWorkbookViews>
    <customWorkbookView name="Arquitectura - Vista personalizada" guid="{ED85AC9F-31ED-4F26-80A8-243EAF1D1219}" mergeInterval="0" personalView="1" maximized="1" windowWidth="1362" windowHeight="553" tabRatio="814" activeSheetId="3"/>
    <customWorkbookView name="equipo03 - Vista personalizada" guid="{77FBA20D-B7A8-4E59-9EA0-C2E164A859E5}" autoUpdate="1" mergeInterval="5" personalView="1" maximized="1" windowWidth="1362" windowHeight="525" tabRatio="814" activeSheetId="3"/>
    <customWorkbookView name="Usuario - Vista personalizada" guid="{162F41BB-6EF8-4BEC-8280-B4ACEB394702}" mergeInterval="0" personalView="1" maximized="1" xWindow="1" yWindow="1" windowWidth="1280" windowHeight="747" tabRatio="814" activeSheetId="3"/>
    <customWorkbookView name="Equipo 16 - Vista personalizada" guid="{207E52B2-BF48-4D16-9D87-7045D750C14B}" mergeInterval="0" personalView="1" maximized="1" windowWidth="1362" windowHeight="543" tabRatio="814" activeSheetId="3"/>
    <customWorkbookView name="Equipo10 - Vista personalizada" guid="{5E0AEEAB-0A36-45A3-8D98-7068235238A0}" mergeInterval="0" personalView="1" maximized="1" xWindow="1" yWindow="1" windowWidth="1152" windowHeight="643" tabRatio="814" activeSheetId="3"/>
    <customWorkbookView name="WinuE - Vista personalizada" guid="{F6114E7D-9C9D-4E29-A18C-0F6C3CFC0A33}" autoUpdate="1" mergeInterval="5" personalView="1" maximized="1" windowWidth="1258" windowHeight="237" tabRatio="814" activeSheetId="3"/>
    <customWorkbookView name="User - Vista personalizada" guid="{1E03F048-D478-4478-8644-0CE4BC87DC79}" mergeInterval="0" personalView="1" maximized="1" xWindow="1" yWindow="1" windowWidth="1280" windowHeight="799" tabRatio="814" activeSheetId="3"/>
    <customWorkbookView name="Admin - Vista personalizada" guid="{29EEB747-74A5-4940-BEF5-9BF888B1466C}" mergeInterval="0" personalView="1" xWindow="9" yWindow="32" windowWidth="700" windowHeight="646" tabRatio="814" activeSheetId="3"/>
  </customWorkbookViews>
  <fileRecoveryPr autoRecover="0"/>
</workbook>
</file>

<file path=xl/calcChain.xml><?xml version="1.0" encoding="utf-8"?>
<calcChain xmlns="http://schemas.openxmlformats.org/spreadsheetml/2006/main">
  <c r="F221" i="3" l="1"/>
  <c r="F220" i="3"/>
  <c r="F219" i="3"/>
  <c r="F218" i="3"/>
  <c r="F217" i="3"/>
  <c r="F216" i="3"/>
  <c r="F215" i="3"/>
  <c r="F214" i="3"/>
  <c r="F213" i="3"/>
  <c r="F212" i="3"/>
  <c r="F211" i="3"/>
  <c r="F210" i="3"/>
  <c r="F209" i="3"/>
  <c r="F208" i="3"/>
  <c r="F207" i="3"/>
  <c r="F206" i="3"/>
  <c r="F205" i="3"/>
  <c r="F202" i="3"/>
  <c r="F201" i="3"/>
  <c r="F200" i="3"/>
  <c r="F199" i="3"/>
  <c r="F198" i="3"/>
  <c r="F197" i="3"/>
  <c r="F196" i="3"/>
  <c r="F195" i="3"/>
  <c r="F190" i="3"/>
  <c r="F189" i="3"/>
  <c r="F185" i="3"/>
  <c r="F184" i="3"/>
  <c r="F183" i="3"/>
  <c r="F138" i="3"/>
  <c r="F137" i="3"/>
  <c r="F136" i="3"/>
  <c r="F135" i="3"/>
  <c r="F133" i="3"/>
  <c r="F132" i="3"/>
  <c r="F131" i="3"/>
  <c r="F128" i="3"/>
  <c r="F127" i="3"/>
  <c r="F126" i="3"/>
  <c r="F125" i="3"/>
  <c r="F124" i="3"/>
  <c r="F123" i="3"/>
  <c r="F122" i="3"/>
  <c r="F121" i="3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4" i="3"/>
  <c r="F93" i="3"/>
  <c r="F92" i="3"/>
  <c r="F91" i="3"/>
  <c r="F90" i="3"/>
  <c r="F89" i="3"/>
  <c r="F88" i="3"/>
  <c r="F87" i="3"/>
  <c r="F86" i="3"/>
  <c r="F85" i="3"/>
  <c r="F82" i="3"/>
  <c r="F81" i="3"/>
  <c r="F80" i="3"/>
  <c r="F79" i="3"/>
  <c r="F78" i="3"/>
  <c r="F77" i="3"/>
  <c r="F76" i="3"/>
  <c r="F75" i="3"/>
  <c r="F74" i="3"/>
  <c r="F73" i="3"/>
  <c r="D68" i="3"/>
  <c r="F68" i="3" s="1"/>
  <c r="F67" i="3"/>
  <c r="F66" i="3"/>
  <c r="F65" i="3"/>
  <c r="F64" i="3"/>
  <c r="F63" i="3"/>
  <c r="F62" i="3"/>
  <c r="F61" i="3"/>
  <c r="F60" i="3"/>
  <c r="F59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29" i="3"/>
  <c r="F28" i="3"/>
  <c r="F27" i="3"/>
  <c r="F26" i="3"/>
  <c r="F25" i="3"/>
  <c r="F23" i="3"/>
  <c r="D22" i="3"/>
  <c r="F22" i="3" s="1"/>
  <c r="F20" i="3"/>
  <c r="F19" i="3"/>
  <c r="F18" i="3"/>
  <c r="F17" i="3"/>
  <c r="F16" i="3"/>
  <c r="D21" i="3" l="1"/>
  <c r="F21" i="3" s="1"/>
  <c r="A46" i="5"/>
  <c r="A43" i="5"/>
  <c r="A40" i="5"/>
  <c r="A37" i="5"/>
  <c r="A34" i="5"/>
  <c r="A31" i="5"/>
  <c r="A28" i="5"/>
  <c r="A24" i="5"/>
  <c r="A20" i="5"/>
  <c r="C5" i="3" l="1"/>
  <c r="C2" i="3"/>
  <c r="C12" i="3" l="1"/>
  <c r="C10" i="3"/>
  <c r="C8" i="3"/>
  <c r="C7" i="3"/>
  <c r="C6" i="3"/>
  <c r="C4" i="3"/>
  <c r="C3" i="3"/>
  <c r="H88" i="4" l="1"/>
  <c r="D84" i="4"/>
  <c r="B60" i="4"/>
  <c r="G52" i="4"/>
  <c r="E32" i="4"/>
  <c r="I28" i="4"/>
  <c r="K22" i="4"/>
  <c r="B13" i="4"/>
  <c r="D92" i="4" l="1"/>
  <c r="J44" i="4"/>
</calcChain>
</file>

<file path=xl/sharedStrings.xml><?xml version="1.0" encoding="utf-8"?>
<sst xmlns="http://schemas.openxmlformats.org/spreadsheetml/2006/main" count="818" uniqueCount="596">
  <si>
    <t>Código</t>
  </si>
  <si>
    <t>Unidad</t>
  </si>
  <si>
    <t>P. Unitario</t>
  </si>
  <si>
    <t xml:space="preserve">               </t>
  </si>
  <si>
    <t>Cantidad</t>
  </si>
  <si>
    <t xml:space="preserve">           </t>
  </si>
  <si>
    <t>KG</t>
  </si>
  <si>
    <t>Concepto</t>
  </si>
  <si>
    <t>Importe</t>
  </si>
  <si>
    <t>cv-1</t>
  </si>
  <si>
    <t>cv-2</t>
  </si>
  <si>
    <t>cv-3</t>
  </si>
  <si>
    <t>cv-4</t>
  </si>
  <si>
    <t>cv-5</t>
  </si>
  <si>
    <t>cv-6</t>
  </si>
  <si>
    <t>cv-7</t>
  </si>
  <si>
    <t>cv-8</t>
  </si>
  <si>
    <t>cv-9</t>
  </si>
  <si>
    <t>cv-10</t>
  </si>
  <si>
    <t>cv-11</t>
  </si>
  <si>
    <t>cv-12</t>
  </si>
  <si>
    <t>PTR-1</t>
  </si>
  <si>
    <t>PTR-2</t>
  </si>
  <si>
    <t>PTR-3</t>
  </si>
  <si>
    <t>PTR-4</t>
  </si>
  <si>
    <t>PTR-5</t>
  </si>
  <si>
    <t>PTR-6</t>
  </si>
  <si>
    <t>PTR-7</t>
  </si>
  <si>
    <t>PTR-8</t>
  </si>
  <si>
    <t>PTR-9</t>
  </si>
  <si>
    <t>PTR-10</t>
  </si>
  <si>
    <t>PTR-11</t>
  </si>
  <si>
    <t>PTR-12</t>
  </si>
  <si>
    <t>PTR-13</t>
  </si>
  <si>
    <t>PTR-14</t>
  </si>
  <si>
    <t>PTR-15</t>
  </si>
  <si>
    <t>PTR-16</t>
  </si>
  <si>
    <t>PTR-17</t>
  </si>
  <si>
    <t>PTR-18</t>
  </si>
  <si>
    <t>PTR-19</t>
  </si>
  <si>
    <t>PTR-20</t>
  </si>
  <si>
    <t>PTR-21</t>
  </si>
  <si>
    <t>PTR-22</t>
  </si>
  <si>
    <t>PTR-23</t>
  </si>
  <si>
    <t>PTR-24</t>
  </si>
  <si>
    <t>PTR-25</t>
  </si>
  <si>
    <t>PTR-26</t>
  </si>
  <si>
    <t>PTR-27</t>
  </si>
  <si>
    <t>PTR-28</t>
  </si>
  <si>
    <t>PTR-29</t>
  </si>
  <si>
    <t>PTR-30</t>
  </si>
  <si>
    <t>PTR-31</t>
  </si>
  <si>
    <t>PTR-32</t>
  </si>
  <si>
    <t>PTR-33</t>
  </si>
  <si>
    <t>PTR-34</t>
  </si>
  <si>
    <t>PTR-35</t>
  </si>
  <si>
    <t>PTR-36</t>
  </si>
  <si>
    <t>PTR-37</t>
  </si>
  <si>
    <t>PTR-38</t>
  </si>
  <si>
    <t>PTR-39</t>
  </si>
  <si>
    <t>PTR-40</t>
  </si>
  <si>
    <t>PTR-41</t>
  </si>
  <si>
    <t>PTR-42</t>
  </si>
  <si>
    <t>CS3-1</t>
  </si>
  <si>
    <t>CS3-2</t>
  </si>
  <si>
    <t>CS3-3</t>
  </si>
  <si>
    <t>CI3-1</t>
  </si>
  <si>
    <t>CI3-2</t>
  </si>
  <si>
    <t>CI3-3</t>
  </si>
  <si>
    <t>MI-R*1</t>
  </si>
  <si>
    <t>MI-R*2</t>
  </si>
  <si>
    <t>MI-R*3</t>
  </si>
  <si>
    <t>MI-R*4</t>
  </si>
  <si>
    <t>MI-R*5</t>
  </si>
  <si>
    <t>MI-R*6</t>
  </si>
  <si>
    <t>MI-R*7</t>
  </si>
  <si>
    <t>MI-R*8</t>
  </si>
  <si>
    <t>D-3*1</t>
  </si>
  <si>
    <t>D-3*2</t>
  </si>
  <si>
    <t>D-3*3</t>
  </si>
  <si>
    <t>D-3*4</t>
  </si>
  <si>
    <t>D-3*5</t>
  </si>
  <si>
    <t>D-3*6</t>
  </si>
  <si>
    <t>D-3*7</t>
  </si>
  <si>
    <t>D-3*8</t>
  </si>
  <si>
    <t>D-3*9</t>
  </si>
  <si>
    <t>D-3*10</t>
  </si>
  <si>
    <t>D-3*11</t>
  </si>
  <si>
    <t>D-3*12</t>
  </si>
  <si>
    <t>D-3*13</t>
  </si>
  <si>
    <t>D-3*14</t>
  </si>
  <si>
    <t>D-3*15</t>
  </si>
  <si>
    <t>D-3*16</t>
  </si>
  <si>
    <t>M-3*1</t>
  </si>
  <si>
    <t>M-3*2</t>
  </si>
  <si>
    <t>M-3*3</t>
  </si>
  <si>
    <t>M-3*4</t>
  </si>
  <si>
    <t>M-3*5</t>
  </si>
  <si>
    <t>M-3*6</t>
  </si>
  <si>
    <t>M-3*7</t>
  </si>
  <si>
    <t>M-3*8</t>
  </si>
  <si>
    <t>M-3*9</t>
  </si>
  <si>
    <t>M-3*10</t>
  </si>
  <si>
    <t>CI-IB*1</t>
  </si>
  <si>
    <t>CI-IB*2</t>
  </si>
  <si>
    <t>D-3A*1</t>
  </si>
  <si>
    <t>D-3A*2</t>
  </si>
  <si>
    <t>D-3A*3</t>
  </si>
  <si>
    <t>D-3A*4</t>
  </si>
  <si>
    <t>KG/M</t>
  </si>
  <si>
    <t>PTR 102x4.8</t>
  </si>
  <si>
    <t>PTR 51x4.0</t>
  </si>
  <si>
    <t>PTR 76x4.8</t>
  </si>
  <si>
    <t>PTR 51x2.8</t>
  </si>
  <si>
    <t>D-1*1</t>
  </si>
  <si>
    <t>D-1*2</t>
  </si>
  <si>
    <t>D-1*3</t>
  </si>
  <si>
    <t>D-1*4</t>
  </si>
  <si>
    <t>M-1*1</t>
  </si>
  <si>
    <t>M-1*2</t>
  </si>
  <si>
    <t>M-1*3</t>
  </si>
  <si>
    <t>M-1*4</t>
  </si>
  <si>
    <t>CI-1A*1</t>
  </si>
  <si>
    <t>CI-1A*2</t>
  </si>
  <si>
    <t>CI-1A*3</t>
  </si>
  <si>
    <t>CI-1A*4</t>
  </si>
  <si>
    <t>CI-1A*5</t>
  </si>
  <si>
    <t>CI-1A*6</t>
  </si>
  <si>
    <t>CI-1A*7</t>
  </si>
  <si>
    <t>CI-1A*8</t>
  </si>
  <si>
    <t>ARMADURAS R-3</t>
  </si>
  <si>
    <t>CS-6*1</t>
  </si>
  <si>
    <t>CS-6*2</t>
  </si>
  <si>
    <t>CS-6*3</t>
  </si>
  <si>
    <t>CI-6*1</t>
  </si>
  <si>
    <t>CI-6*2</t>
  </si>
  <si>
    <t>CI-6*3</t>
  </si>
  <si>
    <t>CS-6*4</t>
  </si>
  <si>
    <t>CS-6*5</t>
  </si>
  <si>
    <t>MS-1*1</t>
  </si>
  <si>
    <t>MS-1*2</t>
  </si>
  <si>
    <t>MS-1*3</t>
  </si>
  <si>
    <t>MS-1*4</t>
  </si>
  <si>
    <t>MS-1*5</t>
  </si>
  <si>
    <t>MS-1*6</t>
  </si>
  <si>
    <t>MS-1*7</t>
  </si>
  <si>
    <t>CI-1A*9</t>
  </si>
  <si>
    <t>CI-1A*10</t>
  </si>
  <si>
    <t>CI-1A*11</t>
  </si>
  <si>
    <t>CI-1A*12</t>
  </si>
  <si>
    <t>CI-1A*13</t>
  </si>
  <si>
    <t>CI-1A*14</t>
  </si>
  <si>
    <t>CI-1A*15</t>
  </si>
  <si>
    <t>CI-1A*16</t>
  </si>
  <si>
    <t>CI-1A*17</t>
  </si>
  <si>
    <t>CI-1A*18</t>
  </si>
  <si>
    <t>ARMADURAS R-6</t>
  </si>
  <si>
    <t>PTR 102x6.3</t>
  </si>
  <si>
    <t>PTR 102x7.9</t>
  </si>
  <si>
    <t>PTR 51x3.2</t>
  </si>
  <si>
    <t>PTR 152x102X4.8</t>
  </si>
  <si>
    <t>CATALOGO DE CONCEPTOS</t>
  </si>
  <si>
    <t>Nota: todos los conceptos de este catálogo incluyen suministro de los materiales necesarios hasta el lugar de la obra y todo lo necesario para su correcta aplicación, fabricación, colocación y/o funcionamiento. (P.U.O.T. para análisis.)</t>
  </si>
  <si>
    <t>KM:</t>
  </si>
  <si>
    <t xml:space="preserve">REVISION </t>
  </si>
  <si>
    <t>PLAZA DE COBRO "</t>
  </si>
  <si>
    <t>"</t>
  </si>
  <si>
    <t>SAN MARTIN TEXMELUCAN</t>
  </si>
  <si>
    <t xml:space="preserve">MUNICIPIO: </t>
  </si>
  <si>
    <t>AUTOPISTA:</t>
  </si>
  <si>
    <t xml:space="preserve"> MEXICO-PUEBLA</t>
  </si>
  <si>
    <t>ESTADO DE</t>
  </si>
  <si>
    <t xml:space="preserve"> PUEBLA</t>
  </si>
  <si>
    <t>PRELIMINARES</t>
  </si>
  <si>
    <t>PRE-EPF-01</t>
  </si>
  <si>
    <r>
      <t xml:space="preserve">Mejoramiento de terreno natural </t>
    </r>
    <r>
      <rPr>
        <b/>
        <sz val="9"/>
        <color indexed="64"/>
        <rFont val="Arial"/>
        <family val="2"/>
      </rPr>
      <t>(base hidráulica de 20 cm. de espesor)</t>
    </r>
    <r>
      <rPr>
        <sz val="9"/>
        <color indexed="64"/>
        <rFont val="Arial"/>
        <family val="2"/>
      </rPr>
      <t xml:space="preserve"> compactada al 100%  Proctor y un VRS=50% min. con equipo mecánico, incluye: escarificado, extendido de material, incorporación de agua, homogenizado y compactado en capas de 7.5 cm de espesor, maquinaria, mano de obra y herramienta.</t>
    </r>
  </si>
  <si>
    <t>M3</t>
  </si>
  <si>
    <t>PRE-EPF-02</t>
  </si>
  <si>
    <r>
      <t xml:space="preserve">Mejoramiento de terreno natural </t>
    </r>
    <r>
      <rPr>
        <b/>
        <sz val="9"/>
        <color indexed="64"/>
        <rFont val="Arial"/>
        <family val="2"/>
      </rPr>
      <t>(Sub-rasante  de 30 cm. de espesor)</t>
    </r>
    <r>
      <rPr>
        <sz val="9"/>
        <color indexed="64"/>
        <rFont val="Arial"/>
        <family val="2"/>
      </rPr>
      <t xml:space="preserve"> constituida por la arena limosa del lugar compactada al 95%  Proctor, con equipo mecánico, incluye: escarificado, extendido de material, incorporación de agua, homogenizado y compactado en capas de 15 cm de espesor, maquinaria, mano de obra y herramienta.</t>
    </r>
  </si>
  <si>
    <t>PRE-EPF-03</t>
  </si>
  <si>
    <r>
      <rPr>
        <b/>
        <sz val="9"/>
        <color indexed="64"/>
        <rFont val="Arial"/>
        <family val="2"/>
      </rPr>
      <t>Relleno con tepetate de 1.5 mts.</t>
    </r>
    <r>
      <rPr>
        <sz val="9"/>
        <color indexed="64"/>
        <rFont val="Arial"/>
        <family val="2"/>
      </rPr>
      <t xml:space="preserve"> para conformar nivel de proyecto, compactado a máquina al 95% proctor, adicionando agua, incluye: mano de obra, equipo y herramienta.</t>
    </r>
  </si>
  <si>
    <t>PRE-EPF-04</t>
  </si>
  <si>
    <r>
      <rPr>
        <b/>
        <sz val="9"/>
        <color indexed="8"/>
        <rFont val="Arial"/>
        <family val="2"/>
      </rPr>
      <t xml:space="preserve">Trazo y nivelación del terreno </t>
    </r>
    <r>
      <rPr>
        <sz val="9"/>
        <color indexed="8"/>
        <rFont val="Arial"/>
        <family val="2"/>
      </rPr>
      <t xml:space="preserve">con equipo topográfico para desplante de estructuras </t>
    </r>
    <r>
      <rPr>
        <b/>
        <sz val="9"/>
        <color indexed="8"/>
        <rFont val="Arial"/>
        <family val="2"/>
      </rPr>
      <t xml:space="preserve">en edificio de la PFP y sus exteriores, </t>
    </r>
    <r>
      <rPr>
        <sz val="9"/>
        <color indexed="8"/>
        <rFont val="Arial"/>
        <family val="2"/>
      </rPr>
      <t>estableciendo ejes de referencia y bancos de nivel, Incluye: materiales, mano de obra, equipo, herramienta y todo lo necesario para su correcta ejecución.</t>
    </r>
  </si>
  <si>
    <t>M2</t>
  </si>
  <si>
    <t>PRE-EPF-05</t>
  </si>
  <si>
    <r>
      <rPr>
        <b/>
        <sz val="9"/>
        <color indexed="8"/>
        <rFont val="Arial"/>
        <family val="2"/>
      </rPr>
      <t>Excavación a mano en cepas de 0.00 a -3.40m. de profundidad, en material tipo I</t>
    </r>
    <r>
      <rPr>
        <sz val="9"/>
        <color indexed="8"/>
        <rFont val="Arial"/>
        <family val="2"/>
      </rPr>
      <t xml:space="preserve"> (en zapatas y contratrabes del Edificio PFP). Incluye: afine de taludes y fondo de apile del material a un lado de la obra.</t>
    </r>
  </si>
  <si>
    <t>PRE-EPF-06</t>
  </si>
  <si>
    <r>
      <rPr>
        <b/>
        <sz val="9"/>
        <rFont val="Arial"/>
        <family val="2"/>
      </rPr>
      <t xml:space="preserve">Relleno en cepas con material de banco compactado con bailarina al 90% Proctor-S </t>
    </r>
    <r>
      <rPr>
        <sz val="9"/>
        <rFont val="Arial"/>
        <family val="2"/>
      </rPr>
      <t>en capas no mayores de 20cm. Incluye: suministro de todos los materiales, volteo a mano,  adición de agua necesaria, mano de obra, equipo, herramienta y todo lo necesario para su correcta ejecución.</t>
    </r>
  </si>
  <si>
    <t>PRE-EPF-07</t>
  </si>
  <si>
    <r>
      <rPr>
        <b/>
        <sz val="9"/>
        <rFont val="Arial"/>
        <family val="2"/>
      </rPr>
      <t>Acarreo en camión del material producto de la excavación</t>
    </r>
    <r>
      <rPr>
        <sz val="9"/>
        <rFont val="Arial"/>
        <family val="2"/>
      </rPr>
      <t xml:space="preserve"> con carga a maquina al primer km fuera de la obra, Incluye: carga, descarga y todo lo necesario para su correcta ejecución.</t>
    </r>
  </si>
  <si>
    <t>PRE-EPF-08</t>
  </si>
  <si>
    <r>
      <rPr>
        <b/>
        <sz val="9"/>
        <rFont val="Arial"/>
        <family val="2"/>
      </rPr>
      <t>Acarreo en camión del material producto de la excavación</t>
    </r>
    <r>
      <rPr>
        <sz val="9"/>
        <rFont val="Arial"/>
        <family val="2"/>
      </rPr>
      <t xml:space="preserve"> con carga a maquina a km subsecuentes fuera de la obra, Incluye: carga, descarga y todo lo necesario para su correcta ejecución.</t>
    </r>
  </si>
  <si>
    <t>CIMENTACIÓN</t>
  </si>
  <si>
    <t>CIM-EPF-01</t>
  </si>
  <si>
    <t>CIM-EPF-02</t>
  </si>
  <si>
    <r>
      <rPr>
        <b/>
        <sz val="9"/>
        <rFont val="Arial"/>
        <family val="2"/>
      </rPr>
      <t xml:space="preserve">Zapata corrida intermedia ZC-1 </t>
    </r>
    <r>
      <rPr>
        <sz val="9"/>
        <rFont val="Arial"/>
        <family val="2"/>
      </rPr>
      <t xml:space="preserve"> de 1.20 x 0.20 m. peralte promedio, de concreto premezclado F'c=250 kg/cm2, armada con vars. #3 @20 ambos sentidos en lecho alto  y vars. # 4 @ 0.20 m. ambos sentidos en lecho bajo, </t>
    </r>
    <r>
      <rPr>
        <b/>
        <sz val="9"/>
        <rFont val="Arial"/>
        <family val="2"/>
      </rPr>
      <t>con contratrabe de 0.20 x 1.00 m</t>
    </r>
    <r>
      <rPr>
        <sz val="9"/>
        <rFont val="Arial"/>
        <family val="2"/>
      </rPr>
      <t>, armada con 6 vars.# 5,  vars.# 3 @15 cms. en sentido transversal, y  vars. # 3 @ 0.20 m. en sentido longitudinal.  Incluye: excavación a mano en terreno compacto, suministro de materiales, acarreos, cortes, traslapes, desperdicios, habilitado, cimbrado acabado común, colado, vibrado, descimbrado, relleno, limpieza, mano de obra, equipo y herramienta.</t>
    </r>
  </si>
  <si>
    <t>ML</t>
  </si>
  <si>
    <t>CIM-EPF-03</t>
  </si>
  <si>
    <r>
      <rPr>
        <b/>
        <sz val="9"/>
        <rFont val="Arial"/>
        <family val="2"/>
      </rPr>
      <t xml:space="preserve">Zapata corrida intermedia ZC-2 </t>
    </r>
    <r>
      <rPr>
        <sz val="9"/>
        <rFont val="Arial"/>
        <family val="2"/>
      </rPr>
      <t xml:space="preserve"> de 2.00 x 0.25 m. peralte promedio, de concreto premezclado F'c=250 kg/cm2, armada con vars. #3 @20 ambos sentidos en lecho alto  y vars. # 4 @ 0.20 m. ambos sentidos en lecho bajo, </t>
    </r>
    <r>
      <rPr>
        <b/>
        <sz val="9"/>
        <rFont val="Arial"/>
        <family val="2"/>
      </rPr>
      <t>con contratrabe de 0.25 x 1.00 m</t>
    </r>
    <r>
      <rPr>
        <sz val="9"/>
        <rFont val="Arial"/>
        <family val="2"/>
      </rPr>
      <t>, armada con 6 vars.# 5,  vars.# 3 @15 cms. en sentido transversal, y  vars. # 3 @ 0.20 m. en sentido longitudinal.  Incluye: excavación a mano en terreno compacto, suministro de materiales, acarreos, cortes, traslapes, desperdicios, habilitado, cimbrado acabado común, colado, vibrado, descimbrado, relleno, limpieza, mano de obra, equipo y herramienta.</t>
    </r>
  </si>
  <si>
    <t>CIM-EPF-04</t>
  </si>
  <si>
    <r>
      <rPr>
        <b/>
        <sz val="9"/>
        <rFont val="Arial"/>
        <family val="2"/>
      </rPr>
      <t xml:space="preserve">Zapata corrida de colindancia ZC-3 </t>
    </r>
    <r>
      <rPr>
        <sz val="9"/>
        <rFont val="Arial"/>
        <family val="2"/>
      </rPr>
      <t xml:space="preserve">de 0.60 x 0.20 m. de concreto hecho en obra de F'c=250 kg/cm2, armada con  vars. # 3 @ 20 ambos sentidos en lecho alto y  vars. # 4 @ 0.20 m. ambos sentidos en lecho bajo, </t>
    </r>
    <r>
      <rPr>
        <b/>
        <sz val="9"/>
        <rFont val="Arial"/>
        <family val="2"/>
      </rPr>
      <t xml:space="preserve"> con contratrabe de 0.2 x 1.00 m,</t>
    </r>
    <r>
      <rPr>
        <sz val="9"/>
        <rFont val="Arial"/>
        <family val="2"/>
      </rPr>
      <t xml:space="preserve"> armada con 6 vars.# 5, vars.# 3 @ 15 cms. en sentido transversal  y del #3 @20 cms. en sentido longitudinal. Incluye: excavación a mano en terreno compacto, suministro de materiales, acarreos, cortes, traslapes, desperdicios, habilitado, cimbrado acabado común, colado, vibrado, descimbrado, relleno, limpieza, mano de obra, equipo y herramienta.</t>
    </r>
  </si>
  <si>
    <t>CIM-EPF-05</t>
  </si>
  <si>
    <r>
      <rPr>
        <b/>
        <sz val="9"/>
        <rFont val="Arial"/>
        <family val="2"/>
      </rPr>
      <t xml:space="preserve">Tratrabe de liga TL-1 </t>
    </r>
    <r>
      <rPr>
        <sz val="9"/>
        <rFont val="Arial"/>
        <family val="2"/>
      </rPr>
      <t>de 0.20  x 0.80 m. con acero Fy= 4200 kg/cm2, armada con 6V #5, 4V #3 y est.#3 @10 y 15 cm., colada con concreto peso normal, clase I, resistencia minima a la compresión a los 28 dias de 250 kg/cm2, y agregado maximo de 19 mm (3/4"), Incluye: suministro de materiales, acarreos, cortes, traslapes, desperdicios, habilitado, cimbrado acabado común, colado, vibrado, descimbrado, relleno, limpieza, mano de obra, equipo y herramienta.</t>
    </r>
  </si>
  <si>
    <t>CIM-EPF-06</t>
  </si>
  <si>
    <r>
      <rPr>
        <b/>
        <sz val="9"/>
        <rFont val="Arial"/>
        <family val="2"/>
      </rPr>
      <t xml:space="preserve">Tratrabe de liga TL-2 </t>
    </r>
    <r>
      <rPr>
        <sz val="9"/>
        <rFont val="Arial"/>
        <family val="2"/>
      </rPr>
      <t>de 0.30  x 1.50 m. con acero Fy= 4200 kg/cm2, armada con 6V #5, 2V #3 y est.#3 @10 y 15 cm., colada con concreto peso normal, clase I, resistencia minima a la compresión a los 28 dias de 250 kg/cm2, y agregado maximo de 19 mm (3/4"), Incluye: suministro de materiales, acarreos, cortes, traslapes, desperdicios, habilitado, cimbrado acabado común, colado, vibrado, descimbrado, relleno, limpieza, mano de obra, equipo y herramienta.</t>
    </r>
  </si>
  <si>
    <t>CIM-EPF-07</t>
  </si>
  <si>
    <r>
      <rPr>
        <b/>
        <sz val="9"/>
        <color indexed="64"/>
        <rFont val="Arial"/>
        <family val="2"/>
      </rPr>
      <t>Dado</t>
    </r>
    <r>
      <rPr>
        <sz val="9"/>
        <color indexed="64"/>
        <rFont val="Arial"/>
        <family val="2"/>
      </rPr>
      <t xml:space="preserve"> </t>
    </r>
    <r>
      <rPr>
        <b/>
        <sz val="9"/>
        <color indexed="64"/>
        <rFont val="Arial"/>
        <family val="2"/>
      </rPr>
      <t>D-1</t>
    </r>
    <r>
      <rPr>
        <sz val="9"/>
        <color indexed="64"/>
        <rFont val="Arial"/>
        <family val="2"/>
      </rPr>
      <t xml:space="preserve">  </t>
    </r>
    <r>
      <rPr>
        <b/>
        <sz val="9"/>
        <color indexed="64"/>
        <rFont val="Arial"/>
        <family val="2"/>
      </rPr>
      <t>de 0.50x0.40x1.00m.</t>
    </r>
    <r>
      <rPr>
        <sz val="9"/>
        <color indexed="64"/>
        <rFont val="Arial"/>
        <family val="2"/>
      </rPr>
      <t xml:space="preserve">  de altura armado con 4 vars. # 6 y  8 vars.#  5 y 3 estribos # 3 @ 0.15 m. Incluye: suministro de materiales, acarreos, plantilla, cortes, traslapes, desperdicios, habilitado, cimbrado acabado común, colado, vibrado, descimbrado, relleno, limpieza, mano de obra, equipo y herramienta.</t>
    </r>
  </si>
  <si>
    <t>PZA</t>
  </si>
  <si>
    <t>CIM-EPF-08</t>
  </si>
  <si>
    <r>
      <rPr>
        <b/>
        <sz val="9"/>
        <color indexed="64"/>
        <rFont val="Arial"/>
        <family val="2"/>
      </rPr>
      <t>Dado D-2  de 0.50x0.50x1.00m.</t>
    </r>
    <r>
      <rPr>
        <sz val="9"/>
        <color indexed="64"/>
        <rFont val="Arial"/>
        <family val="2"/>
      </rPr>
      <t xml:space="preserve">  de altura armado con 6 vars. # 6 y  8 vars.#  5 y 3 estribos # 3 @ 0.15 m. Incluye: suministro de materiales, acarreos, plantilla, cortes, traslapes, desperdicios, habilitado, cimbrado acabado común, colado, vibrado, descimbrado, relleno, limpieza, mano de obra, equipo y herramienta.</t>
    </r>
  </si>
  <si>
    <t>CIM-EPF-09</t>
  </si>
  <si>
    <r>
      <rPr>
        <b/>
        <sz val="9"/>
        <color indexed="64"/>
        <rFont val="Arial"/>
        <family val="2"/>
      </rPr>
      <t>Losa de cimentación de 10 cm. de espeso</t>
    </r>
    <r>
      <rPr>
        <sz val="9"/>
        <color indexed="64"/>
        <rFont val="Arial"/>
        <family val="2"/>
      </rPr>
      <t>r de concreto F'c=250 kg/cm2, armada con varilla del No. 3 (3/8"), a cada 20 cm. en ambos sentidos y ambos lechos, con refuerzos de baston del No. 3 (3/8"), a cada 15 cm. en lecho alto (en volados). Incluye: suministro de materiales, acarreos, elevaciones, cimbrado acabado aparente, armado, colado, vibrado, descimbrado,  mano de obra, equipo y herramienta.</t>
    </r>
  </si>
  <si>
    <t>ESTRUCTURA</t>
  </si>
  <si>
    <t>EST-EPF-01</t>
  </si>
  <si>
    <r>
      <t xml:space="preserve">Suministro y colocación de </t>
    </r>
    <r>
      <rPr>
        <b/>
        <sz val="9"/>
        <color indexed="64"/>
        <rFont val="Arial"/>
        <family val="2"/>
      </rPr>
      <t>placa base PB-1</t>
    </r>
    <r>
      <rPr>
        <sz val="9"/>
        <color indexed="64"/>
        <rFont val="Arial"/>
        <family val="2"/>
      </rPr>
      <t xml:space="preserve"> de acero A-36 de 35 x 41.5 cm. y espesor de 1" con 10 barrenos de 21 mm. Incluye 5 cms.de concreto Grout para nivelar, equipo y aplicación de soldadura, aplicación de primer anticorrosivo y acabado con pintura de esmalte color S.M.A.,  materiales, acarreos, cortes, desperdicios, aplicación de soldadura,  esmerilado, fijación, mano de obra, equipo y herramienta.</t>
    </r>
  </si>
  <si>
    <t>EST-EPF-02</t>
  </si>
  <si>
    <r>
      <t xml:space="preserve">Suministro y colocación de </t>
    </r>
    <r>
      <rPr>
        <b/>
        <sz val="9"/>
        <color indexed="64"/>
        <rFont val="Arial"/>
        <family val="2"/>
      </rPr>
      <t>placa base PB-2</t>
    </r>
    <r>
      <rPr>
        <sz val="9"/>
        <color indexed="64"/>
        <rFont val="Arial"/>
        <family val="2"/>
      </rPr>
      <t xml:space="preserve"> de acero A-36 de 41.5 x 41.5 cm. y espesor de 1" con 10 barrenos de 21 mm. Incluye 5 cms.de concreto Grout para nivelar, equipo y aplicación de soldadura, aplicación de primer anticorrosivo y acabado con pintura de esmalte color S.M.A.,  materiales, acarreos, cortes, desperdicios, aplicación de soldadura,  esmerilado, fijación, mano de obra, equipo y herramienta.</t>
    </r>
  </si>
  <si>
    <t>EST-EPF-03</t>
  </si>
  <si>
    <r>
      <t xml:space="preserve">Suministro y colocación de </t>
    </r>
    <r>
      <rPr>
        <b/>
        <sz val="9"/>
        <color indexed="64"/>
        <rFont val="Arial"/>
        <family val="2"/>
      </rPr>
      <t xml:space="preserve">anclas AN-1 </t>
    </r>
    <r>
      <rPr>
        <sz val="9"/>
        <color indexed="64"/>
        <rFont val="Arial"/>
        <family val="2"/>
      </rPr>
      <t>de 21 mm de diámetro x 0.975 m. de largo acero A-36 con rosca en extremo superior. Incluye placa P-1 de 19 mm. de espesor con barreno al centro de 21 mm. de diametro, tuercas, rondanas de alta resistencia y todo lo necesario para su correcta fabricación e instalación.</t>
    </r>
  </si>
  <si>
    <t>EST-EPF-04</t>
  </si>
  <si>
    <r>
      <t>Suministro y colocación de</t>
    </r>
    <r>
      <rPr>
        <b/>
        <sz val="9"/>
        <rFont val="Arial"/>
        <family val="2"/>
      </rPr>
      <t xml:space="preserve"> Columna metálica
CM-1</t>
    </r>
    <r>
      <rPr>
        <sz val="9"/>
        <rFont val="Arial"/>
        <family val="2"/>
      </rPr>
      <t xml:space="preserve">, a base de </t>
    </r>
    <r>
      <rPr>
        <b/>
        <sz val="9"/>
        <rFont val="Arial"/>
        <family val="2"/>
      </rPr>
      <t>perfil estructural hueco HSS 254x152x13.</t>
    </r>
    <r>
      <rPr>
        <sz val="9"/>
        <rFont val="Arial"/>
        <family val="2"/>
      </rPr>
      <t xml:space="preserve"> Incluye: limpieza para eliminar impurezas grasa etc. equipo y aplicación de soldadura, aplicación de primer anticorrosivo, pintura de esmalte color S.M.A., materiales, acarreos, elevación, cortes, desperdicios, esmerilado, mano de obra, equipo y herramienta.</t>
    </r>
  </si>
  <si>
    <t>EST-EPF-05</t>
  </si>
  <si>
    <r>
      <t>Suministro y colocación de</t>
    </r>
    <r>
      <rPr>
        <b/>
        <sz val="9"/>
        <rFont val="Arial"/>
        <family val="2"/>
      </rPr>
      <t xml:space="preserve"> Columna metálica
CM-2</t>
    </r>
    <r>
      <rPr>
        <sz val="9"/>
        <rFont val="Arial"/>
        <family val="2"/>
      </rPr>
      <t xml:space="preserve">, a base de </t>
    </r>
    <r>
      <rPr>
        <b/>
        <sz val="9"/>
        <rFont val="Arial"/>
        <family val="2"/>
      </rPr>
      <t>perfil estructural hueco HSS 254x254x13.</t>
    </r>
    <r>
      <rPr>
        <sz val="9"/>
        <rFont val="Arial"/>
        <family val="2"/>
      </rPr>
      <t xml:space="preserve"> Incluye: limpieza para eliminar impurezas grasa etc. equipo y aplicación de soldadura, aplicación de primer anticorrosivo, pintura de esmalte color S.M.A., materiales, acarreos, elevación, cortes, desperdicios, esmerilado, mano de obra, equipo y herramienta.</t>
    </r>
  </si>
  <si>
    <t>EST-EPF-06</t>
  </si>
  <si>
    <r>
      <t xml:space="preserve">Suministro y colocación de </t>
    </r>
    <r>
      <rPr>
        <b/>
        <sz val="9"/>
        <color indexed="64"/>
        <rFont val="Arial"/>
        <family val="2"/>
      </rPr>
      <t>trabe TM-1</t>
    </r>
    <r>
      <rPr>
        <sz val="9"/>
        <color indexed="64"/>
        <rFont val="Arial"/>
        <family val="2"/>
      </rPr>
      <t>, a base de perfil estructural de acero</t>
    </r>
    <r>
      <rPr>
        <b/>
        <sz val="9"/>
        <color indexed="64"/>
        <rFont val="Arial"/>
        <family val="2"/>
      </rPr>
      <t xml:space="preserve"> IR 12x22</t>
    </r>
    <r>
      <rPr>
        <sz val="9"/>
        <color indexed="64"/>
        <rFont val="Arial"/>
        <family val="2"/>
      </rPr>
      <t>. Incluye: limpieza para eliminar impurezas grasa etc. equipo y aplicación de soldadura, aplicación de primer anticorrosivo, pintura de esmalte color S.M.A., materiales, acarreos, elevación, cortes, desperdicios, esmerilado, mano de obra, equipo y herramienta.</t>
    </r>
  </si>
  <si>
    <t>EST-EPF-07</t>
  </si>
  <si>
    <r>
      <t xml:space="preserve">Suministro y colocación de </t>
    </r>
    <r>
      <rPr>
        <b/>
        <sz val="9"/>
        <color indexed="64"/>
        <rFont val="Arial"/>
        <family val="2"/>
      </rPr>
      <t>trabe TM-2</t>
    </r>
    <r>
      <rPr>
        <sz val="9"/>
        <color indexed="64"/>
        <rFont val="Arial"/>
        <family val="2"/>
      </rPr>
      <t>, a base de perfil estructural de acero</t>
    </r>
    <r>
      <rPr>
        <b/>
        <sz val="9"/>
        <color indexed="64"/>
        <rFont val="Arial"/>
        <family val="2"/>
      </rPr>
      <t xml:space="preserve"> IR 16x50</t>
    </r>
    <r>
      <rPr>
        <sz val="9"/>
        <color indexed="64"/>
        <rFont val="Arial"/>
        <family val="2"/>
      </rPr>
      <t>. Incluye: limpieza para eliminar impurezas grasa etc. equipo y aplicación de soldadura, aplicación de primer anticorrosivo, pintura de esmalte color S.M.A., materiales, acarreos, elevación, cortes, desperdicios, esmerilado, mano de obra, equipo y herramienta.</t>
    </r>
  </si>
  <si>
    <t>EST-EPF-08</t>
  </si>
  <si>
    <r>
      <t xml:space="preserve">Suministro y colocación de </t>
    </r>
    <r>
      <rPr>
        <b/>
        <sz val="9"/>
        <color indexed="64"/>
        <rFont val="Arial"/>
        <family val="2"/>
      </rPr>
      <t>trabe TM-3,</t>
    </r>
    <r>
      <rPr>
        <sz val="9"/>
        <color indexed="64"/>
        <rFont val="Arial"/>
        <family val="2"/>
      </rPr>
      <t xml:space="preserve"> a base de perfil estructural de acero</t>
    </r>
    <r>
      <rPr>
        <b/>
        <sz val="9"/>
        <color indexed="64"/>
        <rFont val="Arial"/>
        <family val="2"/>
      </rPr>
      <t xml:space="preserve"> IR 12x35</t>
    </r>
    <r>
      <rPr>
        <sz val="9"/>
        <color indexed="64"/>
        <rFont val="Arial"/>
        <family val="2"/>
      </rPr>
      <t>. Incluye: limpieza para eliminar impurezas grasa etc. equipo y aplicación de soldadura, aplicación de primer anticorrosivo, pintura de esmalte color S.M.A., materiales, acarreos, elevación, cortes, desperdicios, esmerilado, mano de obra, equipo y herramienta.</t>
    </r>
  </si>
  <si>
    <t>EST-EPF-09</t>
  </si>
  <si>
    <r>
      <t xml:space="preserve">Suministro y colocación de </t>
    </r>
    <r>
      <rPr>
        <b/>
        <sz val="9"/>
        <color indexed="64"/>
        <rFont val="Arial"/>
        <family val="2"/>
      </rPr>
      <t xml:space="preserve">trabe LM-1 </t>
    </r>
    <r>
      <rPr>
        <sz val="9"/>
        <color indexed="64"/>
        <rFont val="Arial"/>
        <family val="2"/>
      </rPr>
      <t xml:space="preserve"> a base de perfil estructural de acero</t>
    </r>
    <r>
      <rPr>
        <b/>
        <sz val="9"/>
        <color indexed="64"/>
        <rFont val="Arial"/>
        <family val="2"/>
      </rPr>
      <t xml:space="preserve"> IR 10x15</t>
    </r>
    <r>
      <rPr>
        <sz val="9"/>
        <color indexed="64"/>
        <rFont val="Arial"/>
        <family val="2"/>
      </rPr>
      <t>. Incluye: limpieza para eliminar impurezas grasa etc. equipo y aplicación de soldadura, aplicación de primer anticorrosivo, pintura de esmalte color S.M.A., materiales, acarreos, elevación, cortes, desperdicios, esmerilado, mano de obra, equipo y herramienta.</t>
    </r>
  </si>
  <si>
    <t>EST-EPF-10</t>
  </si>
  <si>
    <r>
      <t xml:space="preserve">Suministro y colocación de </t>
    </r>
    <r>
      <rPr>
        <b/>
        <sz val="9"/>
        <color indexed="64"/>
        <rFont val="Arial"/>
        <family val="2"/>
      </rPr>
      <t xml:space="preserve">trabe LM-2 </t>
    </r>
    <r>
      <rPr>
        <sz val="9"/>
        <color indexed="64"/>
        <rFont val="Arial"/>
        <family val="2"/>
      </rPr>
      <t xml:space="preserve"> a base de perfil estructural de acero</t>
    </r>
    <r>
      <rPr>
        <b/>
        <sz val="9"/>
        <color indexed="64"/>
        <rFont val="Arial"/>
        <family val="2"/>
      </rPr>
      <t xml:space="preserve"> IR 10x12</t>
    </r>
    <r>
      <rPr>
        <sz val="9"/>
        <color indexed="64"/>
        <rFont val="Arial"/>
        <family val="2"/>
      </rPr>
      <t>. Incluye: limpieza para eliminar impurezas grasa etc. equipo y aplicación de soldadura, aplicación de primer anticorrosivo, pintura de esmalte color S.M.A., materiales, acarreos, elevación, cortes, desperdicios, esmerilado, mano de obra, equipo y herramienta.</t>
    </r>
  </si>
  <si>
    <t>EST-EPF-11</t>
  </si>
  <si>
    <r>
      <t xml:space="preserve">Suministro y colocación de </t>
    </r>
    <r>
      <rPr>
        <b/>
        <sz val="9"/>
        <color indexed="64"/>
        <rFont val="Arial"/>
        <family val="2"/>
      </rPr>
      <t xml:space="preserve">trabe LM-3 </t>
    </r>
    <r>
      <rPr>
        <sz val="9"/>
        <color indexed="64"/>
        <rFont val="Arial"/>
        <family val="2"/>
      </rPr>
      <t xml:space="preserve"> a base de perfil estructural de acero</t>
    </r>
    <r>
      <rPr>
        <b/>
        <sz val="9"/>
        <color indexed="64"/>
        <rFont val="Arial"/>
        <family val="2"/>
      </rPr>
      <t xml:space="preserve"> IR 6x15</t>
    </r>
    <r>
      <rPr>
        <sz val="9"/>
        <color indexed="64"/>
        <rFont val="Arial"/>
        <family val="2"/>
      </rPr>
      <t>. Incluye: limpieza para eliminar impurezas grasa etc. equipo y aplicación de soldadura, aplicación de primer anticorrosivo, pintura de esmalte color S.M.A., materiales, acarreos, elevación, cortes, desperdicios, esmerilado, mano de obra, equipo y herramienta.</t>
    </r>
  </si>
  <si>
    <t>EST-EPF-12</t>
  </si>
  <si>
    <r>
      <t xml:space="preserve">Suministro y colocación  de </t>
    </r>
    <r>
      <rPr>
        <b/>
        <sz val="9"/>
        <color indexed="64"/>
        <rFont val="Arial"/>
        <family val="2"/>
      </rPr>
      <t>Losacero TERNIUM 25 CAL. 22</t>
    </r>
    <r>
      <rPr>
        <sz val="9"/>
        <color indexed="64"/>
        <rFont val="Arial"/>
        <family val="2"/>
      </rPr>
      <t xml:space="preserve"> (alternativa 1) reforzada con malla electrosoldada: 6x6/6-6 en toda el área. Incluye: traslapes, equipo y aplicación de soldadura, materiales, acarreos, elevación, cortes, desperdicios, esmerilado, mano de obra, equipo y herramienta</t>
    </r>
  </si>
  <si>
    <t>EST-EPF-13</t>
  </si>
  <si>
    <r>
      <t>Suministro y colocación de</t>
    </r>
    <r>
      <rPr>
        <b/>
        <sz val="9"/>
        <color indexed="64"/>
        <rFont val="Arial"/>
        <family val="2"/>
      </rPr>
      <t xml:space="preserve"> 1 placa de 10 mm. de espesor, por cada unión de trabe TM-1, TM-2 Y TM-3. </t>
    </r>
    <r>
      <rPr>
        <sz val="9"/>
        <color indexed="64"/>
        <rFont val="Arial"/>
        <family val="2"/>
      </rPr>
      <t xml:space="preserve">Incluye: Limpieza para eliminar impurezas, como grasa, etc. Equipo y aplicación de soldadura , aplicación de primer anticorrosivo, pintura de esmalte color S.M.A., materiales, acarreos, elevación, cortes, desperdicios, esmerilado, mano de obra, equipo y herramienta. </t>
    </r>
  </si>
  <si>
    <t>EST-EPF-14</t>
  </si>
  <si>
    <r>
      <t>Suministro y colocación de</t>
    </r>
    <r>
      <rPr>
        <b/>
        <sz val="9"/>
        <color indexed="64"/>
        <rFont val="Arial"/>
        <family val="2"/>
      </rPr>
      <t xml:space="preserve"> 1 placa de 16 mm. de espesor, por cada unión de trabe TM-1, TM-2 y TM-3  a columnas CM-1, CM-2 y CM-3. </t>
    </r>
    <r>
      <rPr>
        <sz val="9"/>
        <color indexed="64"/>
        <rFont val="Arial"/>
        <family val="2"/>
      </rPr>
      <t xml:space="preserve">Incluye: Limpieza para eliminar impurezas, como grasa, etc. Equipo y aplicación de soldadura , aplicación de primer anticorrosivo, pintura de esmalte color S.M.A., materiales, acarreos, elevación, cortes, desperdicios, esmerilado, mano de obra, equipo y herramienta. </t>
    </r>
  </si>
  <si>
    <t>EST-EPF-15</t>
  </si>
  <si>
    <r>
      <t>Suministro y colocación de</t>
    </r>
    <r>
      <rPr>
        <b/>
        <sz val="9"/>
        <color indexed="64"/>
        <rFont val="Arial"/>
        <family val="2"/>
      </rPr>
      <t xml:space="preserve"> atiesadores de 16 mm. de espesor, por cada unión de trabe TM-1, TM-2 y TM-3 a columnas CM-1, CM-2 y CM-3. </t>
    </r>
    <r>
      <rPr>
        <sz val="9"/>
        <color indexed="64"/>
        <rFont val="Arial"/>
        <family val="2"/>
      </rPr>
      <t xml:space="preserve">Incluye: Limpieza para eliminar impurezas, como grasa, etc. Equipo y aplicación de soldadura , aplicación de primer anticorrosivo, pintura de esmalte color S.M.A., materiales, acarreos, elevación, cortes, desperdicios, esmerilado, mano de obra, equipo y herramienta. </t>
    </r>
  </si>
  <si>
    <t>EST-EPF-16</t>
  </si>
  <si>
    <r>
      <rPr>
        <b/>
        <sz val="9"/>
        <color indexed="64"/>
        <rFont val="Arial"/>
        <family val="2"/>
      </rPr>
      <t>Columna CC-1</t>
    </r>
    <r>
      <rPr>
        <sz val="9"/>
        <color indexed="64"/>
        <rFont val="Arial"/>
        <family val="2"/>
      </rPr>
      <t xml:space="preserve"> </t>
    </r>
    <r>
      <rPr>
        <b/>
        <sz val="9"/>
        <color indexed="64"/>
        <rFont val="Arial"/>
        <family val="2"/>
      </rPr>
      <t>de 0.175 x 0.35 x 8m.</t>
    </r>
    <r>
      <rPr>
        <sz val="9"/>
        <color indexed="64"/>
        <rFont val="Arial"/>
        <family val="2"/>
      </rPr>
      <t xml:space="preserve">  de altura armado con 4 vars. # 4 y  4 vars.#  4 y 3 estribos # 3 @ 0.10 m. Incluye: suministro de materiales, acarreos, plantilla, cortes, traslapes, desperdicios, habilitado, cimbrado acabado común, colado, vibrado, descimbrado, relleno, limpieza, mano de obra, equipo y herramienta.</t>
    </r>
  </si>
  <si>
    <t>EST-EPF-17</t>
  </si>
  <si>
    <r>
      <rPr>
        <b/>
        <sz val="9"/>
        <color indexed="64"/>
        <rFont val="Arial"/>
        <family val="2"/>
      </rPr>
      <t>Columna CC-2 de 0.35x 0.35 x 8m.</t>
    </r>
    <r>
      <rPr>
        <sz val="9"/>
        <color indexed="64"/>
        <rFont val="Arial"/>
        <family val="2"/>
      </rPr>
      <t xml:space="preserve">  de altura armado con 4 vars. # 5 y  4 vars.#  4 y 2 estribos # 3 @ 0.20 m. Incluye: suministro de materiales, acarreos, plantilla, cortes, traslapes, desperdicios, habilitado, cimbrado acabado común, colado, vibrado, descimbrado, relleno, limpieza, mano de obra, equipo y herramienta.</t>
    </r>
  </si>
  <si>
    <t>EST-EPF-19</t>
  </si>
  <si>
    <r>
      <rPr>
        <b/>
        <sz val="9"/>
        <rFont val="Arial"/>
        <family val="2"/>
      </rPr>
      <t xml:space="preserve">Barda perimetral de 5.20 m. de altura y 0.12 m. </t>
    </r>
    <r>
      <rPr>
        <sz val="9"/>
        <rFont val="Arial"/>
        <family val="2"/>
      </rPr>
      <t xml:space="preserve">de espesor promedio, de block hueco de concreto de 12x20x40 cm. asentado con mezcla cemento arena 1:5 acabado rústico, </t>
    </r>
    <r>
      <rPr>
        <b/>
        <sz val="9"/>
        <rFont val="Arial"/>
        <family val="2"/>
      </rPr>
      <t>zapata corrida de 0.60 x 0.20 m.</t>
    </r>
    <r>
      <rPr>
        <sz val="9"/>
        <rFont val="Arial"/>
        <family val="2"/>
      </rPr>
      <t xml:space="preserve"> de concreto hecho en obra de F'c=200 kg/cm2, armada con 3 vars. # 3 @ 0.20 m. en ambos sentidos, en lecho alto y con vars. # 4 @ 0.20 m. en ambos sentidos, lecho bajo; con</t>
    </r>
    <r>
      <rPr>
        <b/>
        <sz val="9"/>
        <rFont val="Arial"/>
        <family val="2"/>
      </rPr>
      <t xml:space="preserve"> contratrabe de 0.15 x 0.50</t>
    </r>
    <r>
      <rPr>
        <sz val="9"/>
        <rFont val="Arial"/>
        <family val="2"/>
      </rPr>
      <t xml:space="preserve"> m, armada con 3 vars #5 en lecho alto, con 3 vars. #5 en lecho bajo, armada con 10 vars. # 3 @ 0.20 m. en ambos sentidos y estribos # 3 @ 0.15 m. Incluye: plantilla, excavación, relleno, suministro de materiales, mano de obra, equipo, herramienta y todo lo necesario para su correcta fabricación.
</t>
    </r>
  </si>
  <si>
    <r>
      <rPr>
        <b/>
        <sz val="9"/>
        <rFont val="Arial"/>
        <family val="2"/>
      </rPr>
      <t xml:space="preserve">Trabe perimetral de concreto TC-1 </t>
    </r>
    <r>
      <rPr>
        <sz val="9"/>
        <rFont val="Arial"/>
        <family val="2"/>
      </rPr>
      <t>de 0.20  x 0.50 m. con acero Fy= 4200 kg/cm2, armada con 4V #4 y est.#2 @18 cm., colada con concreto peso normal, clase I, resistencia minima a la compresión a los 28 dias de 250 kg/cm2, y agregado maximo de 19 mm (3/4"), (barda perimetral). Incluye: suministro de materiales, acarreos, cortes, traslapes, desperdicios, habilitado, cimbrado acabado común, colado, vibrado, descimbrado, relleno, limpieza, mano de obra, equipo y herramienta.</t>
    </r>
  </si>
  <si>
    <t>ALBAÑILERIAS</t>
  </si>
  <si>
    <t>AL-PFP-01</t>
  </si>
  <si>
    <r>
      <t xml:space="preserve">Material y mano de obra en la </t>
    </r>
    <r>
      <rPr>
        <b/>
        <sz val="9"/>
        <rFont val="Arial"/>
        <family val="2"/>
      </rPr>
      <t>fabricación  de Trabe Perimetral en fachada.</t>
    </r>
    <r>
      <rPr>
        <sz val="9"/>
        <rFont val="Arial"/>
        <family val="2"/>
      </rPr>
      <t xml:space="preserve"> de 10 X 75 cms de concreto armado con 3 Varillas longitudinales del #3 y un bastón de  V del #3 @ 20 cms.  colada en concreto FC=250 KG/CM2. agregado maximo de 3/4" Incluye curado, cimbra, descimbra, control de calidad  acarreos, herramienta y todo lo necesario para su correcta ejecución.</t>
    </r>
  </si>
  <si>
    <t>AL-PFP-02</t>
  </si>
  <si>
    <t>Muro de block de concreto hueco de 12 x 20 x 40 cm, asentado con mortero-cemento-arena 1:4 con refuerzos de escalerilla y castillos embutidos de acuerdo a proyecto estructural.  Incluye: suministro de materiales, acarreos, mano de obra, equipo, herramienta y todo lo necesario para su correcta ejecución.</t>
  </si>
  <si>
    <t>AL-PFP-03</t>
  </si>
  <si>
    <r>
      <t xml:space="preserve">Material y mano de obra de </t>
    </r>
    <r>
      <rPr>
        <b/>
        <sz val="9"/>
        <rFont val="Arial"/>
        <family val="2"/>
      </rPr>
      <t>aplanados de mortero cemento arena proporción 1 a 5 sobre muro de tabique 12x20x40, textura acabado caracoleado fino</t>
    </r>
    <r>
      <rPr>
        <sz val="9"/>
        <rFont val="Arial"/>
        <family val="2"/>
      </rPr>
      <t xml:space="preserve"> a plomo y regla,  espesor promedio de 2 cm. En </t>
    </r>
    <r>
      <rPr>
        <b/>
        <sz val="9"/>
        <rFont val="Arial"/>
        <family val="2"/>
      </rPr>
      <t>interiores</t>
    </r>
    <r>
      <rPr>
        <sz val="9"/>
        <rFont val="Arial"/>
        <family val="2"/>
      </rPr>
      <t>, Incluye andamios, herramientas y todo lo necesario para su correcta ejecución.</t>
    </r>
  </si>
  <si>
    <t>AL-PFP-04</t>
  </si>
  <si>
    <r>
      <t xml:space="preserve">Material y mano de obra de </t>
    </r>
    <r>
      <rPr>
        <b/>
        <sz val="9"/>
        <rFont val="Arial"/>
        <family val="2"/>
      </rPr>
      <t>aplanados de mortero cemento arena proporción 1 a 5 sobre muro de tabique 12x20x40, textura acabado caracoleado fino</t>
    </r>
    <r>
      <rPr>
        <sz val="9"/>
        <rFont val="Arial"/>
        <family val="2"/>
      </rPr>
      <t xml:space="preserve"> a plomo y regla,  espesor promedio de 2 cm. En </t>
    </r>
    <r>
      <rPr>
        <b/>
        <sz val="9"/>
        <rFont val="Arial"/>
        <family val="2"/>
      </rPr>
      <t>exteriores</t>
    </r>
    <r>
      <rPr>
        <sz val="9"/>
        <rFont val="Arial"/>
        <family val="2"/>
      </rPr>
      <t>, Incluye andamios, herramientas y todo lo necesario para su correcta ejecución.</t>
    </r>
  </si>
  <si>
    <t>AL-PFP-05</t>
  </si>
  <si>
    <r>
      <t xml:space="preserve">Material y mano de obra de </t>
    </r>
    <r>
      <rPr>
        <b/>
        <sz val="9"/>
        <rFont val="Arial"/>
        <family val="2"/>
      </rPr>
      <t xml:space="preserve">repellado normal en muros de block  12x20x40,  cemento arena proporción 1 a 5 en zonas a recubrir con loseta ceramica, </t>
    </r>
    <r>
      <rPr>
        <sz val="9"/>
        <rFont val="Arial"/>
        <family val="2"/>
      </rPr>
      <t>a plomo y regla, incluye andamios, herramientas y todo lo necesario para su correcta ejecución.</t>
    </r>
  </si>
  <si>
    <t>AL-PFP-06</t>
  </si>
  <si>
    <r>
      <t xml:space="preserve">Material y mano de obra en </t>
    </r>
    <r>
      <rPr>
        <b/>
        <sz val="9"/>
        <rFont val="Arial"/>
        <family val="2"/>
      </rPr>
      <t>boquillas de mortero cemento-arena 1:5. A plomo y regla espesor promedio 2cm.</t>
    </r>
    <r>
      <rPr>
        <sz val="9"/>
        <rFont val="Arial"/>
        <family val="2"/>
      </rPr>
      <t xml:space="preserve"> (repellado fino acabado caracoleado). Incluye: cimbra y todo lo necesario para su correcta ejecución.</t>
    </r>
  </si>
  <si>
    <t>AL-PFP-07</t>
  </si>
  <si>
    <r>
      <rPr>
        <b/>
        <sz val="9"/>
        <color indexed="64"/>
        <rFont val="Arial"/>
        <family val="2"/>
      </rPr>
      <t xml:space="preserve">Chaflán de  10 cm. de cemento arena, proporción 1:5, </t>
    </r>
    <r>
      <rPr>
        <sz val="9"/>
        <color indexed="64"/>
        <rFont val="Arial"/>
        <family val="2"/>
      </rPr>
      <t>Incluye: materiales, acarreos, mano de obra, equipo y herramienta.</t>
    </r>
  </si>
  <si>
    <t>AL-PFP-08</t>
  </si>
  <si>
    <r>
      <rPr>
        <b/>
        <sz val="9"/>
        <color indexed="64"/>
        <rFont val="Arial"/>
        <family val="2"/>
      </rPr>
      <t>Z</t>
    </r>
    <r>
      <rPr>
        <b/>
        <sz val="9"/>
        <rFont val="Arial"/>
        <family val="2"/>
      </rPr>
      <t xml:space="preserve">oclo de loseta cerámica en cocina /comedor, pasillo PB y PA, bodega general, sanitarios de hombres  y mujeres, recamara, dormitorio y cocineta, oficina administrativa, archivo, oficina de presupuesto  de la comisaria, armero, bodega papel, central de radio, oficina central, recepción, vestíbulo, oficina del comandante y terraza </t>
    </r>
    <r>
      <rPr>
        <sz val="9"/>
        <rFont val="Arial"/>
        <family val="2"/>
      </rPr>
      <t>de 10cm. Incluye: aplicación de sellador 5 x 1, materiales, preparación de la superficie, mano de obra, equipo, herramienta y todo lo necesario para su correcta aplicación.</t>
    </r>
  </si>
  <si>
    <t>AL-PFP-09</t>
  </si>
  <si>
    <r>
      <rPr>
        <b/>
        <sz val="9"/>
        <color indexed="64"/>
        <rFont val="Arial"/>
        <family val="2"/>
      </rPr>
      <t>Z</t>
    </r>
    <r>
      <rPr>
        <b/>
        <sz val="9"/>
        <rFont val="Arial"/>
        <family val="2"/>
      </rPr>
      <t>oclo en fachada de edificio PFP  de cemento pulido</t>
    </r>
    <r>
      <rPr>
        <b/>
        <sz val="9"/>
        <color rgb="FFFF0000"/>
        <rFont val="Arial"/>
        <family val="2"/>
      </rPr>
      <t xml:space="preserve"> </t>
    </r>
    <r>
      <rPr>
        <sz val="9"/>
        <rFont val="Arial"/>
        <family val="2"/>
      </rPr>
      <t>acabado con pintura de esmalte color negro semimate, marca Comex, de 10cm. Incluye: aplicación de sellador 5 x 1, materiales, preparación de la superficie, mano de obra, equipo, herramienta y todo lo necesario para su correcta aplicación.</t>
    </r>
  </si>
  <si>
    <t>AL-PFP-10</t>
  </si>
  <si>
    <r>
      <t xml:space="preserve">Material y mano de obra de </t>
    </r>
    <r>
      <rPr>
        <b/>
        <sz val="9"/>
        <rFont val="Arial"/>
        <family val="2"/>
      </rPr>
      <t>impermeabilizante   a base de asfalto modificado APP, con refuerzo central de membrana poliester de 190 g/cm2</t>
    </r>
    <r>
      <rPr>
        <sz val="9"/>
        <rFont val="Arial"/>
        <family val="2"/>
      </rPr>
      <t xml:space="preserve">. Incluye: preparación, herramientas y todo lo necesario para su correcta aplicación.  </t>
    </r>
  </si>
  <si>
    <t>AL-PFP-11</t>
  </si>
  <si>
    <r>
      <t xml:space="preserve">Material y mano de obra para </t>
    </r>
    <r>
      <rPr>
        <b/>
        <sz val="9"/>
        <rFont val="Arial"/>
        <family val="2"/>
      </rPr>
      <t>entortado en azotea con pendientes del 2% con mortero cemento-arena</t>
    </r>
    <r>
      <rPr>
        <sz val="9"/>
        <rFont val="Arial"/>
        <family val="2"/>
      </rPr>
      <t xml:space="preserve"> 1 a 5. Incluye: relleno de tezontle  y todo lo necesario para su correcta ejecución.  </t>
    </r>
  </si>
  <si>
    <t>AL-PFP-12</t>
  </si>
  <si>
    <r>
      <rPr>
        <b/>
        <sz val="9"/>
        <color indexed="64"/>
        <rFont val="Arial"/>
        <family val="2"/>
      </rPr>
      <t>Ducto registro para alojar cableado de alimentadores derivados de 0.60x2.75x0.65 m.</t>
    </r>
    <r>
      <rPr>
        <sz val="9"/>
        <color indexed="64"/>
        <rFont val="Arial"/>
        <family val="2"/>
      </rPr>
      <t xml:space="preserve"> , a base de muros de tabique rojo recocido, asentado con mezcla cemento arena 1:5, con aplanado pulido en el interior,piso de 10 cm. de espesor de concreto  de F'c=150 kg/cm2, incluye: materiales, acarreos, excavación, mano de obra, equipo y herramienta.</t>
    </r>
  </si>
  <si>
    <t>AL-PFP-13</t>
  </si>
  <si>
    <r>
      <rPr>
        <b/>
        <sz val="9"/>
        <color indexed="64"/>
        <rFont val="Arial"/>
        <family val="2"/>
      </rPr>
      <t xml:space="preserve">Dren perimetral </t>
    </r>
    <r>
      <rPr>
        <sz val="9"/>
        <color indexed="64"/>
        <rFont val="Arial"/>
        <family val="2"/>
      </rPr>
      <t xml:space="preserve">de 0.2 x 0.2 m. de altura para derrames de planta de emergencia , fabricado a base de 2 dalas paralelas de 0.3 x 0.2 m. F'c= 250 kg/cm2, armadas con 4 Varillas del #3 y estribos del #2 @20 cms, unidas con varillas de refuerzo en forma de grapa  del #3 @25 de 1.2 m. de longitud. Incluye: suministro de materiales, acarreos, cortes, traslapes, desperdicios, habilitado, cimbrado, acabado común, descimbrado, limpieza, mano de obra, equipo y herramienta.        </t>
    </r>
  </si>
  <si>
    <t>ACABADOS</t>
  </si>
  <si>
    <t>AC-PFP-01</t>
  </si>
  <si>
    <r>
      <t xml:space="preserve">Suministro y colocación de </t>
    </r>
    <r>
      <rPr>
        <b/>
        <sz val="9"/>
        <rFont val="Arial"/>
        <family val="2"/>
      </rPr>
      <t xml:space="preserve">piso de loseta de cerámica,  marca Interceramic o equivalente. Modelo Extrema/ diving , color blanco ostión.Estilo rustico de 0.30 x 0.30  Asentada con pegazulejo crest de 3mm de espesor </t>
    </r>
    <r>
      <rPr>
        <sz val="9"/>
        <rFont val="Arial"/>
        <family val="2"/>
      </rPr>
      <t xml:space="preserve">incluye: cenefas de 10 cm de ancho, zoclo de loseta ceramica marca Interceramic modelo Maxima color plata de 10 cm, pegamento para loseta, herramientas en piso y todo lo necesario para su correcta ejecución. </t>
    </r>
  </si>
  <si>
    <t>AC-PFP-02</t>
  </si>
  <si>
    <r>
      <t>Suministro de</t>
    </r>
    <r>
      <rPr>
        <b/>
        <sz val="9"/>
        <rFont val="Arial"/>
        <family val="2"/>
      </rPr>
      <t xml:space="preserve"> firme de concreto acabado en loseta cerámica color beige, en piezas de 0.45 x 0.45 cm</t>
    </r>
    <r>
      <rPr>
        <sz val="9"/>
        <rFont val="Arial"/>
        <family val="2"/>
      </rPr>
      <t>. colocadas a hueso, asentado sobre losa firme de concreto con una capa de 1cm de pega azulejo marca Crest o tecnicamente equivalente. Formando modulos de 0.90 x 0.90 cm con junta de solera de aluminio de 1" x 1/4"-</t>
    </r>
  </si>
  <si>
    <t>AC-PFP-03</t>
  </si>
  <si>
    <r>
      <t xml:space="preserve">Suministro y colocación de </t>
    </r>
    <r>
      <rPr>
        <b/>
        <sz val="9"/>
        <rFont val="Arial"/>
        <family val="2"/>
      </rPr>
      <t xml:space="preserve">entrepiso a base de losa acero marca Imsa o tecnicamente equivalente, incluyendo piso de loseta cerámica color beige en piezas de 0.45 x 0.45 cm </t>
    </r>
    <r>
      <rPr>
        <sz val="9"/>
        <rFont val="Arial"/>
        <family val="2"/>
      </rPr>
      <t xml:space="preserve">colocadas a hueso, asentado sobre losa firme de concreto con una capa d 1 cm de pegazulejo  marca Crest o tecnicamente equivalente. Formando modulos de 0.90 x 0.90 cm con junta de solera de aluminio de 1" x 1/4". incluye: cenefas de 10 cm de ancho, zoclo de loseta ceramica marca Interceramic modelo Maxima color plata de 10 cm, pegamento para loseta, herramientas en piso y todo lo necesario para su correcta ejecución. </t>
    </r>
  </si>
  <si>
    <t>AC-PFP-04</t>
  </si>
  <si>
    <r>
      <rPr>
        <b/>
        <sz val="9"/>
        <rFont val="Arial"/>
        <family val="2"/>
      </rPr>
      <t>Fabricación de piso de concreto pulido con 36 mm de espesor en ducto de instalaciones. Incluye: material, mano de obra, herramientas y todo lo necesario para su correcta ejecución.</t>
    </r>
    <r>
      <rPr>
        <sz val="9"/>
        <rFont val="Arial"/>
        <family val="2"/>
      </rPr>
      <t xml:space="preserve"> </t>
    </r>
  </si>
  <si>
    <t>AC-PFP-05</t>
  </si>
  <si>
    <r>
      <rPr>
        <b/>
        <sz val="9"/>
        <rFont val="Arial"/>
        <family val="2"/>
      </rPr>
      <t>Relleno a base de grava negra de 2" de diametro</t>
    </r>
    <r>
      <rPr>
        <sz val="9"/>
        <rFont val="Arial"/>
        <family val="2"/>
      </rPr>
      <t xml:space="preserve"> vertida sobre terreno natural en una capa minima de 20 cm. de espesor, alternada con la vegetacion.</t>
    </r>
  </si>
  <si>
    <t>AC-PFP-06</t>
  </si>
  <si>
    <r>
      <rPr>
        <sz val="9"/>
        <rFont val="Arial"/>
        <family val="2"/>
      </rPr>
      <t>Suministro y aplicación de</t>
    </r>
    <r>
      <rPr>
        <b/>
        <sz val="9"/>
        <rFont val="Arial"/>
        <family val="2"/>
      </rPr>
      <t xml:space="preserve"> pintura vinílica en muros </t>
    </r>
    <r>
      <rPr>
        <sz val="9"/>
        <rFont val="Arial"/>
        <family val="2"/>
      </rPr>
      <t>marca Comex-Vinimex a dos manos color blanco antiguo. Incluye: aplicación de sellador, materiales, preparación de la superficie, mano de obra, equipo, herramienta, andamios y todo lo necesario para su correcta aplicación.</t>
    </r>
  </si>
  <si>
    <t>AC-PFP-07</t>
  </si>
  <si>
    <r>
      <t xml:space="preserve">Suministro y colocación de </t>
    </r>
    <r>
      <rPr>
        <b/>
        <sz val="9"/>
        <rFont val="Arial"/>
        <family val="2"/>
      </rPr>
      <t>Plafón falso tablaroca,</t>
    </r>
    <r>
      <rPr>
        <sz val="9"/>
        <rFont val="Arial"/>
        <family val="2"/>
      </rPr>
      <t xml:space="preserve"> marca yeso panamericano, o similar, modelo Sheet rock, color blanco, módulos de 122 x 244 cm, de suspención oculta con  acabado con pintura vinílica SMA. Incluye: soportería y todo lo necesario para su correcta colocación. </t>
    </r>
  </si>
  <si>
    <t>AC-PFP-08</t>
  </si>
  <si>
    <r>
      <t xml:space="preserve">Suministro y colocación de </t>
    </r>
    <r>
      <rPr>
        <b/>
        <sz val="9"/>
        <rFont val="Arial"/>
        <family val="2"/>
      </rPr>
      <t>Plafón falso modular</t>
    </r>
    <r>
      <rPr>
        <sz val="9"/>
        <rFont val="Arial"/>
        <family val="2"/>
      </rPr>
      <t xml:space="preserve">, marca Acustone, modelo fisurado, color blanco, de 61 x 61 cm, y suspensión visible. Incluye: soportería y todo lo necesario para su correcta colocación. </t>
    </r>
  </si>
  <si>
    <t>AC-PFP-09</t>
  </si>
  <si>
    <r>
      <t xml:space="preserve">Suministro y colocación de </t>
    </r>
    <r>
      <rPr>
        <b/>
        <sz val="9"/>
        <rFont val="Arial"/>
        <family val="2"/>
      </rPr>
      <t>Plafón base de tablacemento de 12.7 mm. de espesor,</t>
    </r>
    <r>
      <rPr>
        <sz val="9"/>
        <rFont val="Arial"/>
        <family val="2"/>
      </rPr>
      <t xml:space="preserve">fijado sobre postes Usg calibre 20 de 9.20 cm. de espsor con separaciones no mayores a 61 cm marca Durock o tecnicamente equivalente, acabado con pintura marca Comex-100 mate, color blanco apio-codigo 736, o tecnicamente equivalente.Incluye: soportería y todo lo necesario para su correcta colocación. </t>
    </r>
  </si>
  <si>
    <t>AC-PFP-10</t>
  </si>
  <si>
    <r>
      <rPr>
        <sz val="9"/>
        <rFont val="Arial"/>
        <family val="2"/>
      </rPr>
      <t xml:space="preserve">Suministro y colocación de </t>
    </r>
    <r>
      <rPr>
        <b/>
        <sz val="9"/>
        <rFont val="Arial"/>
        <family val="2"/>
      </rPr>
      <t xml:space="preserve">reborde "J"  en todo el perímetro del área de plafon de tablaroca. </t>
    </r>
    <r>
      <rPr>
        <sz val="9"/>
        <rFont val="Arial"/>
        <family val="2"/>
      </rPr>
      <t xml:space="preserve"> Incluye: suministro de materiales, mano de obra, andamios, herramientas y todo lo necesario para su correcta ejecución.</t>
    </r>
  </si>
  <si>
    <t>ESCALERA METALICA DE 
EDIFICIO PFP</t>
  </si>
  <si>
    <t>ESC-PFP-01</t>
  </si>
  <si>
    <r>
      <rPr>
        <b/>
        <sz val="9"/>
        <color indexed="64"/>
        <rFont val="Arial"/>
        <family val="2"/>
      </rPr>
      <t>Muerto de concreto para desplante de escalera</t>
    </r>
    <r>
      <rPr>
        <sz val="9"/>
        <color indexed="64"/>
        <rFont val="Arial"/>
        <family val="2"/>
      </rPr>
      <t xml:space="preserve"> de 20x60x30 cm., resistencia F'C= 150 KG/cm2, fabricado con cemento portland normal y agregado máximo de 20 MM, Clase I y peso volumétrico en estado fresco superior a 2.2 T/M3. Incluye materiales, flete a obra, desperdicio, acarreo hasta el lugar de su utilización, elaboración, pruebas, colado, limpieza, retiro de sobrantes fuera de la obra, mano de obra equipo y herramientas.</t>
    </r>
  </si>
  <si>
    <t>ESC-PFP-02</t>
  </si>
  <si>
    <r>
      <t xml:space="preserve">Suministro y colocación de </t>
    </r>
    <r>
      <rPr>
        <b/>
        <sz val="9"/>
        <rFont val="Arial"/>
        <family val="2"/>
      </rPr>
      <t>placa de 20cm. x 60cm. x 1/2" de espesor ahogada en piso para recibir vigas de escalera,</t>
    </r>
    <r>
      <rPr>
        <sz val="9"/>
        <rFont val="Arial"/>
        <family val="2"/>
      </rPr>
      <t xml:space="preserve"> con 2 anclas en forma de grapa de varilla de 5/8" soldadas a placa, con un desarrollo de 85cm., incluye: limpieza para eliminar impurezas, grasa, etc., aplicación de dos manos de primer anticorrosivo, materiales, acarreos, cortes, desperdicios, aplicación de soldadura, esmerilado, equipo y herramienta.</t>
    </r>
  </si>
  <si>
    <t>ESC-PFP-03</t>
  </si>
  <si>
    <r>
      <rPr>
        <b/>
        <sz val="9"/>
        <rFont val="Arial"/>
        <family val="2"/>
      </rPr>
      <t xml:space="preserve">Escalón de 1.3 m. de largo 0.30 m. de ancho, 0.05 m. de espesor y 0.175 m. de peralte, a base de concreto hecho en obra F'c=250 kg/cm2, </t>
    </r>
    <r>
      <rPr>
        <sz val="9"/>
        <rFont val="Arial"/>
        <family val="2"/>
      </rPr>
      <t xml:space="preserve"> armado con 4 varillas del No. 4 (sentido largo) y ganchos de refuerzo con varillas del No. 4 a cada 0.20 cm. (sentido corto). Incluye: suministro de materiales, banda antiderrapante de 3 cm. a todo lo largo del escalón, terminado boleado, acarreos, elevaciones, cortes, traslapes, desperdicios, habilitado, cimbrado, acabado común, colado, vibrado, descimbrado, limpieza, mano de obra, equipo, herramienta y todo lo necesario para su correcta fabricación.</t>
    </r>
  </si>
  <si>
    <t>ESC-PFP-04</t>
  </si>
  <si>
    <r>
      <t>Suministro y colocación de</t>
    </r>
    <r>
      <rPr>
        <b/>
        <sz val="9"/>
        <rFont val="Arial"/>
        <family val="2"/>
      </rPr>
      <t xml:space="preserve"> solera de fierro de 2" x 1/4"  a cada 30.5 cm. </t>
    </r>
    <r>
      <rPr>
        <sz val="9"/>
        <rFont val="Arial"/>
        <family val="2"/>
      </rPr>
      <t>en escalones.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>incluye: limpieza para eliminar impurezas, grasa, etc., aplicación de dos manos de primer anticorrosivo, materiales, acarreos, cortes, desperdicios, aplicación de soldadura, esmerilado, equipo y herramienta.</t>
    </r>
  </si>
  <si>
    <t>ESC-PFP-05</t>
  </si>
  <si>
    <r>
      <rPr>
        <b/>
        <sz val="9"/>
        <rFont val="Arial"/>
        <family val="2"/>
      </rPr>
      <t>Placa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de acero A-36 de 3/8"</t>
    </r>
    <r>
      <rPr>
        <sz val="9"/>
        <rFont val="Arial"/>
        <family val="2"/>
      </rPr>
      <t xml:space="preserve"> de espesor, para union de escalones con trabes inclinadas de escalera. Incluye: materiales, cortes, soldadura, mano de obra, equipo y herramienta.</t>
    </r>
  </si>
  <si>
    <t>ESC-PFP-06</t>
  </si>
  <si>
    <r>
      <rPr>
        <b/>
        <sz val="9"/>
        <rFont val="Arial"/>
        <family val="2"/>
      </rPr>
      <t>Perfil  APS (ángulo LI) de 3"x5/16"</t>
    </r>
    <r>
      <rPr>
        <sz val="9"/>
        <rFont val="Arial"/>
        <family val="2"/>
      </rPr>
      <t xml:space="preserve"> y un desarrollo de 12 cm. para unión de trabes metalicas de la estructura de escalera, Incluye: 2 perforaciones de 13 mm. y 2 tornillos A-307 de 3/8" de diámetro x 1-1/2",  limpieza para eliminar impurezas grasa etc. equipo y aplicación de soldadura, aplicación de primer anticorrosivo, pintura de esmalte, materiales, acarreos, elevación, cortes, desperdicios, esmerilado, mano de obra, equipo y herramienta.</t>
    </r>
  </si>
  <si>
    <t>ESC-PFP-07</t>
  </si>
  <si>
    <r>
      <t xml:space="preserve">Descanso de escalera a base de </t>
    </r>
    <r>
      <rPr>
        <b/>
        <sz val="9"/>
        <color indexed="64"/>
        <rFont val="Arial"/>
        <family val="2"/>
      </rPr>
      <t>Losacero TERNIUM 25 CAL. 22</t>
    </r>
    <r>
      <rPr>
        <sz val="9"/>
        <color indexed="64"/>
        <rFont val="Arial"/>
        <family val="2"/>
      </rPr>
      <t xml:space="preserve"> (alternativa 1) reforzada con malla electrosoldada: 6x6/6-6 en toda el área. Incluye: traslapes, equipo y aplicación de soldadura, materiales, acarreos, elevación, cortes, desperdicios, esmerilado, mano de obra, equipo y herramienta</t>
    </r>
  </si>
  <si>
    <t>ESC-PFP-08</t>
  </si>
  <si>
    <r>
      <rPr>
        <b/>
        <sz val="9"/>
        <color indexed="64"/>
        <rFont val="Arial"/>
        <family val="2"/>
      </rPr>
      <t>Concreto premezclado  para capa de compresión de 12.5 cms,</t>
    </r>
    <r>
      <rPr>
        <sz val="9"/>
        <color indexed="64"/>
        <rFont val="Arial"/>
        <family val="2"/>
      </rPr>
      <t xml:space="preserve"> f'c=250 KG/CM2, resistencia normal, agregado máximo ¾" (en descanso de escalera). Incluye acarreos, bombeo, colado, vibrado, curado y control de calidad y todo lo necesario para su correcta aplicación.</t>
    </r>
  </si>
  <si>
    <t>ESC-PFP-09</t>
  </si>
  <si>
    <r>
      <t xml:space="preserve">Suministro y colocación  de </t>
    </r>
    <r>
      <rPr>
        <b/>
        <sz val="9"/>
        <color indexed="64"/>
        <rFont val="Arial"/>
        <family val="2"/>
      </rPr>
      <t>perno Nelson de 19 mm.</t>
    </r>
    <r>
      <rPr>
        <sz val="9"/>
        <color indexed="64"/>
        <rFont val="Arial"/>
        <family val="2"/>
      </rPr>
      <t xml:space="preserve"> de diametro y 10 cms. de largo dispuestos a cada 30 cms. ó a cada valle, (en descanso de escalera).  Incluye mano de obra de obra, equipo  herramientas y todo lo necesario para su correcta instalación.</t>
    </r>
  </si>
  <si>
    <t>ESC-PFP-10</t>
  </si>
  <si>
    <r>
      <t xml:space="preserve">Suministro y colocación de </t>
    </r>
    <r>
      <rPr>
        <b/>
        <sz val="9"/>
        <color indexed="64"/>
        <rFont val="Arial"/>
        <family val="2"/>
      </rPr>
      <t xml:space="preserve">trabe inclinada </t>
    </r>
    <r>
      <rPr>
        <sz val="9"/>
        <color indexed="64"/>
        <rFont val="Arial"/>
        <family val="2"/>
      </rPr>
      <t>a base de perfil estructural de acero CE (CPS)  de 8" (17.1 kg/m). Incluye: limpieza para eliminar impurezas grasa etc. equipo y aplicación de soldadura, aplicación de primer anticorrosivo, pintura de esmalte color S.M.A., materiales, acarreos, elevación, cortes, desperdicios, esmerilado, mano de obra, equipo y herramienta.</t>
    </r>
  </si>
  <si>
    <t>COLOCACIÓN DE MUEBLES 
DE BAÑO</t>
  </si>
  <si>
    <t>MB-PFP-01</t>
  </si>
  <si>
    <r>
      <t>Suministro y colocación de</t>
    </r>
    <r>
      <rPr>
        <b/>
        <sz val="9"/>
        <color indexed="64"/>
        <rFont val="Arial"/>
        <family val="2"/>
      </rPr>
      <t xml:space="preserve"> inodoro para fluxómetro marca Ideal Standard, modelo New Cadet Flux color blanco</t>
    </r>
    <r>
      <rPr>
        <sz val="9"/>
        <color indexed="64"/>
        <rFont val="Arial"/>
        <family val="2"/>
      </rPr>
      <t xml:space="preserve"> o T. E., incluye:  instalación, pruebas, mano de obra, equipo, herramienta y todo lo necesario para su correcto funcionamiento.</t>
    </r>
  </si>
  <si>
    <t>MB-PFP-02</t>
  </si>
  <si>
    <r>
      <t xml:space="preserve">Suministro y colocación de </t>
    </r>
    <r>
      <rPr>
        <b/>
        <sz val="9"/>
        <color indexed="64"/>
        <rFont val="Arial"/>
        <family val="2"/>
      </rPr>
      <t xml:space="preserve">fluxómetro para mingitorio marca Helvex, modelo 323-19 cromado, </t>
    </r>
    <r>
      <rPr>
        <sz val="9"/>
        <color indexed="64"/>
        <rFont val="Arial"/>
        <family val="2"/>
      </rPr>
      <t xml:space="preserve">o T. E. </t>
    </r>
    <r>
      <rPr>
        <b/>
        <sz val="9"/>
        <color indexed="64"/>
        <rFont val="Arial"/>
        <family val="2"/>
      </rPr>
      <t xml:space="preserve"> </t>
    </r>
    <r>
      <rPr>
        <sz val="9"/>
        <color indexed="64"/>
        <rFont val="Arial"/>
        <family val="2"/>
      </rPr>
      <t>incluye: instalación, pruebas, mano de obra, equipo, herramienta, y todo lo necesario para su correcto funcionamiento.</t>
    </r>
  </si>
  <si>
    <t>MB-PFP-03</t>
  </si>
  <si>
    <r>
      <t xml:space="preserve">Suministro y colocación de </t>
    </r>
    <r>
      <rPr>
        <b/>
        <sz val="9"/>
        <color indexed="64"/>
        <rFont val="Arial"/>
        <family val="2"/>
      </rPr>
      <t>calentador de depósito marca CAL-O-REX, modelo G-60, color blanco</t>
    </r>
    <r>
      <rPr>
        <sz val="9"/>
        <color indexed="64"/>
        <rFont val="Arial"/>
        <family val="2"/>
      </rPr>
      <t xml:space="preserve"> o similar para bajo cubierta, con sellador anti-hongos, incluye: instalación, pruebas, mano de obra, equipo, herramienta y todo lo necesario para su correcto funcionamiento.</t>
    </r>
  </si>
  <si>
    <t>MB-PFP-04</t>
  </si>
  <si>
    <r>
      <t>Suministro y colocación de</t>
    </r>
    <r>
      <rPr>
        <b/>
        <sz val="9"/>
        <color indexed="64"/>
        <rFont val="Arial"/>
        <family val="2"/>
      </rPr>
      <t xml:space="preserve"> fluxómetro para inodoro marca Helvex, modelo 311-38 cromado</t>
    </r>
    <r>
      <rPr>
        <sz val="9"/>
        <color indexed="64"/>
        <rFont val="Arial"/>
        <family val="2"/>
      </rPr>
      <t>, o T. E.</t>
    </r>
    <r>
      <rPr>
        <b/>
        <sz val="9"/>
        <color indexed="64"/>
        <rFont val="Arial"/>
        <family val="2"/>
      </rPr>
      <t xml:space="preserve">, </t>
    </r>
    <r>
      <rPr>
        <sz val="9"/>
        <color indexed="64"/>
        <rFont val="Arial"/>
        <family val="2"/>
      </rPr>
      <t>incluye: instalación, pruebas, mano de obra, equipo, herramienta y todo lo necesario para su correcto funcionamiento.</t>
    </r>
  </si>
  <si>
    <t>MB-PFP-05</t>
  </si>
  <si>
    <r>
      <t xml:space="preserve">Suministro y colocación de </t>
    </r>
    <r>
      <rPr>
        <b/>
        <sz val="9"/>
        <color indexed="64"/>
        <rFont val="Arial"/>
        <family val="2"/>
      </rPr>
      <t xml:space="preserve">ovalin de acero inoxidable, color acero inoxidable, </t>
    </r>
    <r>
      <rPr>
        <sz val="9"/>
        <color indexed="64"/>
        <rFont val="Arial"/>
        <family val="2"/>
      </rPr>
      <t>incluye: Instalación, pruebas, mano de obra, equipo, herramienta, y todo lo necesario para su correcto funcionamiento.</t>
    </r>
  </si>
  <si>
    <t>MB-PFP-06</t>
  </si>
  <si>
    <r>
      <t xml:space="preserve">Suministro y colocación de </t>
    </r>
    <r>
      <rPr>
        <b/>
        <sz val="9"/>
        <color indexed="64"/>
        <rFont val="Arial"/>
        <family val="2"/>
      </rPr>
      <t xml:space="preserve">mingitorio marca Ideal Standard modelo Cascada color blanco, </t>
    </r>
    <r>
      <rPr>
        <sz val="9"/>
        <color indexed="64"/>
        <rFont val="Arial"/>
        <family val="2"/>
      </rPr>
      <t>o T. E</t>
    </r>
    <r>
      <rPr>
        <b/>
        <sz val="9"/>
        <color indexed="64"/>
        <rFont val="Arial"/>
        <family val="2"/>
      </rPr>
      <t xml:space="preserve">. </t>
    </r>
    <r>
      <rPr>
        <sz val="9"/>
        <color indexed="64"/>
        <rFont val="Arial"/>
        <family val="2"/>
      </rPr>
      <t>incluye: Instalación, pruebas, mano de obra, equipo, herramienta, y todo lo necesario para su correcto funcionamiento.</t>
    </r>
  </si>
  <si>
    <t>MB-PFP-07</t>
  </si>
  <si>
    <r>
      <t>Suministro y colocación de</t>
    </r>
    <r>
      <rPr>
        <b/>
        <sz val="9"/>
        <rFont val="Arial"/>
        <family val="2"/>
      </rPr>
      <t xml:space="preserve"> gancho doble de pared marca Helvex, modelo 106, cromado, </t>
    </r>
    <r>
      <rPr>
        <sz val="9"/>
        <rFont val="Arial"/>
        <family val="2"/>
      </rPr>
      <t>o T. E., incluye: instalación, pruebas, mano de obra, equipo, herramienta y todo lo necesario para su correcto funcionamiento.</t>
    </r>
  </si>
  <si>
    <t>JGO</t>
  </si>
  <si>
    <t>MB-PFP-08</t>
  </si>
  <si>
    <r>
      <t>Suministro y colocación de</t>
    </r>
    <r>
      <rPr>
        <b/>
        <sz val="9"/>
        <rFont val="Arial"/>
        <family val="2"/>
      </rPr>
      <t xml:space="preserve"> dispensador de papel higiénico marca Jofel, modelo Altera Mini PH51300, color blanco</t>
    </r>
    <r>
      <rPr>
        <sz val="9"/>
        <rFont val="Arial"/>
        <family val="2"/>
      </rPr>
      <t xml:space="preserve"> o .T. E., anclado a muro, incluye: instalación, pruebas, mano de obra, equipo, herramienta y todo lo necesario para su correcto funcionamiento.</t>
    </r>
  </si>
  <si>
    <t>MB-PFP-09</t>
  </si>
  <si>
    <r>
      <t>Suministro y colocación de</t>
    </r>
    <r>
      <rPr>
        <b/>
        <sz val="9"/>
        <rFont val="Arial"/>
        <family val="2"/>
      </rPr>
      <t xml:space="preserve"> Monomando para lavabo, cromado marca Helvex, modelo SABLE-F-96</t>
    </r>
    <r>
      <rPr>
        <sz val="9"/>
        <rFont val="Arial"/>
        <family val="2"/>
      </rPr>
      <t xml:space="preserve"> o T. E., incluye: instalación, pruebas, mano de obra, equipo, herramienta y todo lo necesario para su correcto funcionamiento.</t>
    </r>
  </si>
  <si>
    <t>MB-PFP-10</t>
  </si>
  <si>
    <r>
      <t>Suministro y colocación de</t>
    </r>
    <r>
      <rPr>
        <b/>
        <sz val="9"/>
        <rFont val="Arial"/>
        <family val="2"/>
      </rPr>
      <t xml:space="preserve"> Monomando para regadera, acero inoxidable marca Urrea, modelo 944ONE</t>
    </r>
    <r>
      <rPr>
        <sz val="9"/>
        <rFont val="Arial"/>
        <family val="2"/>
      </rPr>
      <t xml:space="preserve"> o T. E., incluye: instalación, pruebas, mano de obra, equipo, herramienta y todo lo necesario para su correcto funcionamiento.</t>
    </r>
  </si>
  <si>
    <t>MB-PFP-11</t>
  </si>
  <si>
    <r>
      <t>Suministro y colocación de</t>
    </r>
    <r>
      <rPr>
        <b/>
        <sz val="9"/>
        <rFont val="Arial"/>
        <family val="2"/>
      </rPr>
      <t xml:space="preserve"> espejo rectangular hecho en obra de 2.55 x 1.00m. y 2.10 x 1.00m. a base de bastidor de madera y espejo de 6mm. de espesor, marca Vidrio Plano</t>
    </r>
    <r>
      <rPr>
        <sz val="9"/>
        <rFont val="Arial"/>
        <family val="2"/>
      </rPr>
      <t xml:space="preserve"> o T. E. incluye: instalación, mano de obra, equipo, herramienta y todo lo necesario para su correcto funcionamiento.</t>
    </r>
  </si>
  <si>
    <t>MB-PFP-12</t>
  </si>
  <si>
    <r>
      <t xml:space="preserve">Suministro y colocación de </t>
    </r>
    <r>
      <rPr>
        <b/>
        <sz val="9"/>
        <rFont val="Arial"/>
        <family val="2"/>
      </rPr>
      <t>asiento para W.C. marca Ideal Standard, modelo M-235, color blanco, o T. E.,</t>
    </r>
    <r>
      <rPr>
        <sz val="9"/>
        <rFont val="Arial"/>
        <family val="2"/>
      </rPr>
      <t xml:space="preserve"> anclado a muro, incluye: instalación, pruebas, mano de obra, equipo, herramienta y todo lo necesario para su correcto funcionamiento.</t>
    </r>
  </si>
  <si>
    <t>MB-PFP-13</t>
  </si>
  <si>
    <r>
      <t xml:space="preserve">Suministro y colocación de </t>
    </r>
    <r>
      <rPr>
        <b/>
        <sz val="9"/>
        <rFont val="Arial"/>
        <family val="2"/>
      </rPr>
      <t xml:space="preserve">despachador de jabón marca Jofel, modelo IYC005S, acero inoxidable, </t>
    </r>
    <r>
      <rPr>
        <sz val="9"/>
        <rFont val="Arial"/>
        <family val="2"/>
      </rPr>
      <t>o T. E., anclado a muro, incluye: instalación, pruebas, mano de obra, equipo, herramienta y todo lo necesario para su correcto funcionamiento.</t>
    </r>
  </si>
  <si>
    <t>MB-PFP-14</t>
  </si>
  <si>
    <r>
      <t xml:space="preserve">Suministro y colocación de </t>
    </r>
    <r>
      <rPr>
        <b/>
        <sz val="9"/>
        <rFont val="Arial"/>
        <family val="2"/>
      </rPr>
      <t>dispensador de toallas de papel marca Jofel, modelo Altera PT61000, color blanco</t>
    </r>
    <r>
      <rPr>
        <sz val="9"/>
        <rFont val="Arial"/>
        <family val="2"/>
      </rPr>
      <t xml:space="preserve"> o T. E., similar, anclado a muro, incluye: instalación, pruebas, mano de obra, equipo, herramienta y todo lo necesario para su correcto funcionamiento.</t>
    </r>
  </si>
  <si>
    <t>MB-PFP-15</t>
  </si>
  <si>
    <r>
      <t xml:space="preserve">Suministro y colocación de </t>
    </r>
    <r>
      <rPr>
        <b/>
        <sz val="9"/>
        <rFont val="Arial"/>
        <family val="2"/>
      </rPr>
      <t>mamparas de acero inoxidables marca Sanilock, modelo Standard 4200, acero inoxidable</t>
    </r>
    <r>
      <rPr>
        <sz val="9"/>
        <rFont val="Arial"/>
        <family val="2"/>
      </rPr>
      <t xml:space="preserve"> o T. E., anclado a muro, incluye: instalación, pruebas, mano de obra, equipo, herramienta y todo lo necesario para su correcto funcionamiento.</t>
    </r>
  </si>
  <si>
    <t>MB-PFP-16</t>
  </si>
  <si>
    <r>
      <t xml:space="preserve">Suministro y colocación de </t>
    </r>
    <r>
      <rPr>
        <b/>
        <sz val="9"/>
        <rFont val="Arial"/>
        <family val="2"/>
      </rPr>
      <t>Bote de basura cuadrado chico, marca Jofel,</t>
    </r>
    <r>
      <rPr>
        <sz val="9"/>
        <rFont val="Arial"/>
        <family val="2"/>
      </rPr>
      <t xml:space="preserve"> color blanco o T. E.  incluye: instalación, mano de obra y todo lo necesario para su correcto funcionamiento.</t>
    </r>
  </si>
  <si>
    <t>MB-PFP-17</t>
  </si>
  <si>
    <r>
      <t xml:space="preserve">Suministro y colocación de </t>
    </r>
    <r>
      <rPr>
        <b/>
        <sz val="9"/>
        <rFont val="Arial"/>
        <family val="2"/>
      </rPr>
      <t xml:space="preserve">regadera cromada marca Helvex, modelo H-600, </t>
    </r>
    <r>
      <rPr>
        <sz val="9"/>
        <rFont val="Arial"/>
        <family val="2"/>
      </rPr>
      <t>o T. E., incluye: instalación, pruebas, mano de obra, equipo, herramienta y todo lo necesario para su correcto funcionamiento.</t>
    </r>
  </si>
  <si>
    <t>MB-PFP-18</t>
  </si>
  <si>
    <r>
      <t xml:space="preserve">Suministro y colocación de </t>
    </r>
    <r>
      <rPr>
        <b/>
        <sz val="9"/>
        <rFont val="Arial"/>
        <family val="2"/>
      </rPr>
      <t>basurero metálico balancín grande, marca Jofel, modelo BE7550,</t>
    </r>
    <r>
      <rPr>
        <sz val="9"/>
        <rFont val="Arial"/>
        <family val="2"/>
      </rPr>
      <t xml:space="preserve"> color blanco o T. E., incluye: instalación, mano de obra y todo lo necesario para su correcto funcionamiento.</t>
    </r>
  </si>
  <si>
    <t>MB-PFP-19</t>
  </si>
  <si>
    <r>
      <t xml:space="preserve">Suministro y colocación  de </t>
    </r>
    <r>
      <rPr>
        <b/>
        <sz val="9"/>
        <rFont val="Arial"/>
        <family val="2"/>
      </rPr>
      <t>lockers con zoclo de 10 cms., marca PMSTEEL, modelo 1669,</t>
    </r>
    <r>
      <rPr>
        <sz val="9"/>
        <rFont val="Arial"/>
        <family val="2"/>
      </rPr>
      <t xml:space="preserve"> o T. E. Incluye: instalación, mano de obra, equipo, herramienta y todo lo necesario para su correcto funcionamiento.</t>
    </r>
  </si>
  <si>
    <t>MB-PFP-20</t>
  </si>
  <si>
    <r>
      <t xml:space="preserve">Suministro y colocación de </t>
    </r>
    <r>
      <rPr>
        <b/>
        <sz val="9"/>
        <rFont val="Arial"/>
        <family val="2"/>
      </rPr>
      <t>cespol con coladera cromado, marca Helvex, modelo Mod. 24,</t>
    </r>
    <r>
      <rPr>
        <sz val="9"/>
        <rFont val="Arial"/>
        <family val="2"/>
      </rPr>
      <t xml:space="preserve"> o T. E., incluye: instalación, herramienta, mano de obra y todo lo necesario para su correcto funcionamiento.</t>
    </r>
  </si>
  <si>
    <t>MB-PFP-21</t>
  </si>
  <si>
    <r>
      <t xml:space="preserve">Suministro y colocación de </t>
    </r>
    <r>
      <rPr>
        <b/>
        <sz val="9"/>
        <rFont val="Arial"/>
        <family val="2"/>
      </rPr>
      <t xml:space="preserve">jabonera de pared de empotrar marca Helvex,o T. E modelo Mod. TV-016, </t>
    </r>
    <r>
      <rPr>
        <sz val="9"/>
        <rFont val="Arial"/>
        <family val="2"/>
      </rPr>
      <t>incluye: instalación, pruebas, mano de obra, equipo, herramienta y todo lo necesario para su correcto funcionamiento.</t>
    </r>
  </si>
  <si>
    <t>MB-PFP-22</t>
  </si>
  <si>
    <r>
      <t xml:space="preserve">Suministro y colocación de </t>
    </r>
    <r>
      <rPr>
        <b/>
        <sz val="9"/>
        <rFont val="Arial"/>
        <family val="2"/>
      </rPr>
      <t>cespol de lavabo cromado, marca Helvex, modelo TV-016,</t>
    </r>
    <r>
      <rPr>
        <sz val="9"/>
        <rFont val="Arial"/>
        <family val="2"/>
      </rPr>
      <t xml:space="preserve"> o T. E., incluye: instalación, mano de obra y todo lo necesario para su correcto funcionamiento.</t>
    </r>
  </si>
  <si>
    <t>MB-PFP-23</t>
  </si>
  <si>
    <r>
      <t xml:space="preserve">Suministro y colocación de </t>
    </r>
    <r>
      <rPr>
        <b/>
        <sz val="9"/>
        <rFont val="Arial"/>
        <family val="2"/>
      </rPr>
      <t xml:space="preserve">toallero de argolla cromado marca Helvex, modelo Mod.109 , </t>
    </r>
    <r>
      <rPr>
        <sz val="9"/>
        <rFont val="Arial"/>
        <family val="2"/>
      </rPr>
      <t>o T. E.,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>incluye: instalación, pruebas, mano de obra, equipo, herramienta y todo lo necesario para su correcto funcionamiento.</t>
    </r>
  </si>
  <si>
    <t>MB-PFP-24</t>
  </si>
  <si>
    <r>
      <rPr>
        <sz val="9"/>
        <rFont val="Arial"/>
        <family val="2"/>
      </rPr>
      <t>Suministro y colocación de</t>
    </r>
    <r>
      <rPr>
        <b/>
        <sz val="9"/>
        <rFont val="Arial"/>
        <family val="2"/>
      </rPr>
      <t xml:space="preserve"> contra con rejilla para lavabo cromada, marca Helvex, modelo TH-059, </t>
    </r>
    <r>
      <rPr>
        <sz val="9"/>
        <rFont val="Arial"/>
        <family val="2"/>
      </rPr>
      <t>o T. E., incluye: instalación, pruebas, mano de obra, equipo, herramienta y todo lo necesario para su correcto funcionamiento.</t>
    </r>
  </si>
  <si>
    <t>MB-PFP-25</t>
  </si>
  <si>
    <r>
      <t xml:space="preserve">Suministro y colocación de </t>
    </r>
    <r>
      <rPr>
        <b/>
        <sz val="9"/>
        <rFont val="Arial"/>
        <family val="2"/>
      </rPr>
      <t xml:space="preserve">jabonera de pared cromada de sobreponer marca Helvex, modelo Mod. 108, </t>
    </r>
    <r>
      <rPr>
        <sz val="9"/>
        <rFont val="Arial"/>
        <family val="2"/>
      </rPr>
      <t>o T. E., anclado a muro, incluye: instalación, pruebas, mano de obra, equipo, herramienta y todo lo necesario para su correcto funcionamiento.</t>
    </r>
  </si>
  <si>
    <t>MB-PFP-26</t>
  </si>
  <si>
    <r>
      <t xml:space="preserve">Suministro y colocación de </t>
    </r>
    <r>
      <rPr>
        <b/>
        <sz val="9"/>
        <rFont val="Arial"/>
        <family val="2"/>
      </rPr>
      <t xml:space="preserve">porta vaso cepillero cromado marca Helvex, modelo Mod. 107, </t>
    </r>
    <r>
      <rPr>
        <sz val="9"/>
        <rFont val="Arial"/>
        <family val="2"/>
      </rPr>
      <t>o T. E., incluye: instalación, pruebas, mano de obra, equipo, herramienta y todo lo necesario para su correcto funcionamiento.</t>
    </r>
  </si>
  <si>
    <t>MB-PFP-27</t>
  </si>
  <si>
    <r>
      <t xml:space="preserve">Suministro y colocación de </t>
    </r>
    <r>
      <rPr>
        <b/>
        <sz val="9"/>
        <rFont val="Arial"/>
        <family val="2"/>
      </rPr>
      <t xml:space="preserve">porta toallas multiple cromado marca Helvex, modelo Mod. 124, </t>
    </r>
    <r>
      <rPr>
        <sz val="9"/>
        <rFont val="Arial"/>
        <family val="2"/>
      </rPr>
      <t>o T. E., incluye: instalación, pruebas, mano de obra, equipo, herramienta y todo lo necesario para su correcto funcionamiento.</t>
    </r>
  </si>
  <si>
    <t>MB-PFP-28</t>
  </si>
  <si>
    <r>
      <t xml:space="preserve">Suministro y colocación de </t>
    </r>
    <r>
      <rPr>
        <b/>
        <sz val="9"/>
        <rFont val="Arial"/>
        <family val="2"/>
      </rPr>
      <t>cespol para vertedero cromado, marca Helvex, modelo TV-016,</t>
    </r>
    <r>
      <rPr>
        <sz val="9"/>
        <rFont val="Arial"/>
        <family val="2"/>
      </rPr>
      <t xml:space="preserve"> o T. E., incluye: instalación, herramienta, mano de obra y todo lo necesario para su correcto funcionamiento.</t>
    </r>
  </si>
  <si>
    <t>MB-PFP-29</t>
  </si>
  <si>
    <r>
      <rPr>
        <sz val="9"/>
        <rFont val="Arial"/>
        <family val="2"/>
      </rPr>
      <t>Suministro y colocación de</t>
    </r>
    <r>
      <rPr>
        <b/>
        <sz val="9"/>
        <rFont val="Arial"/>
        <family val="2"/>
      </rPr>
      <t xml:space="preserve"> cuello de ganso cromado marca Helvex, modelo VCG-IT , </t>
    </r>
    <r>
      <rPr>
        <sz val="9"/>
        <rFont val="Arial"/>
        <family val="2"/>
      </rPr>
      <t>o T. E.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>incluye: instalación, pruebas, mano de obra, equipo, herramienta y todo lo necesario para su correcto funcionamiento.</t>
    </r>
  </si>
  <si>
    <t>MB-PFP-30</t>
  </si>
  <si>
    <r>
      <t xml:space="preserve">Suministro y colocación de </t>
    </r>
    <r>
      <rPr>
        <b/>
        <sz val="9"/>
        <rFont val="Arial"/>
        <family val="2"/>
      </rPr>
      <t xml:space="preserve">contra rejilla cromada para vertedero marca Helvex, modelo TH-059, </t>
    </r>
    <r>
      <rPr>
        <sz val="9"/>
        <rFont val="Arial"/>
        <family val="2"/>
      </rPr>
      <t>o T. E., incluye: instalación, pruebas, mano de obra, equipo, herramienta y todo lo necesario para su correcto funcionamiento.</t>
    </r>
  </si>
  <si>
    <t>MB-PFP-31</t>
  </si>
  <si>
    <r>
      <t xml:space="preserve">Suministro y colocación de </t>
    </r>
    <r>
      <rPr>
        <b/>
        <sz val="9"/>
        <rFont val="Arial"/>
        <family val="2"/>
      </rPr>
      <t>barra de seguridad cromada, marca Bradley,</t>
    </r>
    <r>
      <rPr>
        <sz val="9"/>
        <rFont val="Arial"/>
        <family val="2"/>
      </rPr>
      <t xml:space="preserve"> o T. E., incluye: instalación, herramienta, mano de obra y todo lo necesario para su correcto funcionamiento.</t>
    </r>
  </si>
  <si>
    <t>MB-PFP-32</t>
  </si>
  <si>
    <r>
      <t xml:space="preserve">Suministro y colocación de </t>
    </r>
    <r>
      <rPr>
        <b/>
        <sz val="9"/>
        <rFont val="Arial"/>
        <family val="2"/>
      </rPr>
      <t>barra de seguridad plegable cromada, marca Bradley,</t>
    </r>
    <r>
      <rPr>
        <sz val="9"/>
        <rFont val="Arial"/>
        <family val="2"/>
      </rPr>
      <t xml:space="preserve"> o T. E., incluye: instalación, herramienta, mano de obra y todo lo necesario para su correcto funcionamiento.</t>
    </r>
  </si>
  <si>
    <t>CANCELERÍA</t>
  </si>
  <si>
    <t>CAN-PFP-01</t>
  </si>
  <si>
    <t>CAN-PFP-02</t>
  </si>
  <si>
    <t>CAN-PFP-03</t>
  </si>
  <si>
    <t>CAN-PFP-04</t>
  </si>
  <si>
    <t>.</t>
  </si>
  <si>
    <t>CAN-PFP-05</t>
  </si>
  <si>
    <t>CAN-PFP-06</t>
  </si>
  <si>
    <t>CAN-PFP-07</t>
  </si>
  <si>
    <t>CAN-PFP-08</t>
  </si>
  <si>
    <t>CAN-PFP-09</t>
  </si>
  <si>
    <t>CAN-PFP-10</t>
  </si>
  <si>
    <t>CAN-PFP-11</t>
  </si>
  <si>
    <t>CAN-PFP-12</t>
  </si>
  <si>
    <t>CAN-PFP-13</t>
  </si>
  <si>
    <t>CAN-PFP-14</t>
  </si>
  <si>
    <t>CAN-PFP-15</t>
  </si>
  <si>
    <t>CAN-PFP-16</t>
  </si>
  <si>
    <t>CAN-PFP-17</t>
  </si>
  <si>
    <t>CAN-PFP-18</t>
  </si>
  <si>
    <t>CAN-PFP-19</t>
  </si>
  <si>
    <t>CAN-PFP-20</t>
  </si>
  <si>
    <t>CAN-PFP-21</t>
  </si>
  <si>
    <t>CAN-PFP-22</t>
  </si>
  <si>
    <t>CAN-PFP-23</t>
  </si>
  <si>
    <t>CAN-PFP-24</t>
  </si>
  <si>
    <t>CAN-PFP-25</t>
  </si>
  <si>
    <t>CAN-PFP-26</t>
  </si>
  <si>
    <t>CAN-PFP-27</t>
  </si>
  <si>
    <t>CAN-PFP-28</t>
  </si>
  <si>
    <t>CAN-PFP-29</t>
  </si>
  <si>
    <t>CAN-PFP-30</t>
  </si>
  <si>
    <t>CAN-PFP-31</t>
  </si>
  <si>
    <t>CAN-PFP-32</t>
  </si>
  <si>
    <t>CAN-PFP-33</t>
  </si>
  <si>
    <t>CAN-PFP-34</t>
  </si>
  <si>
    <t>HERRERÍAS</t>
  </si>
  <si>
    <t>CAN-HE-01</t>
  </si>
  <si>
    <r>
      <t xml:space="preserve">Suministro y colocación de puerta de acero porcelanizado, tipo imperial troquelada (porcewol) PW-01. marca alfher o tecnicamente equivalente, de 0.90 x 2.40 mts. </t>
    </r>
    <r>
      <rPr>
        <sz val="9"/>
        <rFont val="Arial"/>
        <family val="2"/>
      </rPr>
      <t>Fijacion de tapa porcewol en angulo de fierro, tapa de porcewol de 2.20 x 0.60m, marco de angulo de fierro de 2" x 1/4"</t>
    </r>
    <r>
      <rPr>
        <b/>
        <sz val="9"/>
        <rFont val="Arial"/>
        <family val="2"/>
      </rPr>
      <t xml:space="preserve">. </t>
    </r>
    <r>
      <rPr>
        <sz val="9"/>
        <rFont val="Arial"/>
        <family val="2"/>
      </rPr>
      <t>Con antepecho de porcewol y cerradura yale mod."Eiffel"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 xml:space="preserve">Incluye: Chapa marca PHILLIPS 715 CL. clásica y/o similar,  mano de obra, equipo, herramienta y todo lo necesario para su correcta colocación. </t>
    </r>
  </si>
  <si>
    <t>CAN-HE-02</t>
  </si>
  <si>
    <r>
      <t xml:space="preserve">Suministro y colocación de puerta de acero porcelanizado, tipo imperial troquelada (porcewol) PW-02. marca alfher o tecnicamente equivalente, de 0.90 x 2.40 mts. </t>
    </r>
    <r>
      <rPr>
        <sz val="9"/>
        <rFont val="Arial"/>
        <family val="2"/>
      </rPr>
      <t>Con antepecho de cristal stadip de 1 vidrio SGG planilux de 6mm, y un vidrio de 6mm "satinovo claro"- una lamina de "PVT 0.38mm", marca saint gobain, con cerradura yale mod. "Eiffel"</t>
    </r>
    <r>
      <rPr>
        <b/>
        <sz val="9"/>
        <rFont val="Arial"/>
        <family val="2"/>
      </rPr>
      <t xml:space="preserve">  </t>
    </r>
    <r>
      <rPr>
        <sz val="9"/>
        <rFont val="Arial"/>
        <family val="2"/>
      </rPr>
      <t xml:space="preserve">Incluye:   mano de obra, equipo, herramienta y todo lo necesario para su correcta colocación. </t>
    </r>
  </si>
  <si>
    <t>CAN-HE-03</t>
  </si>
  <si>
    <r>
      <t xml:space="preserve">Suministro y colocación de puerta de acero porcelanizado, tipo imperial troquelada (porcewol) PW-03. marca alfher o tecnicamente equivalente, de 0.90 x 2.40 mts. </t>
    </r>
    <r>
      <rPr>
        <sz val="9"/>
        <rFont val="Arial"/>
        <family val="2"/>
      </rPr>
      <t>Con antepecho de cristal stadip de 2 vidrio SGG planilux de 6mm c/u y una lamina de "PVT 0.38mm", marca saint gobain, con cerradura yale mod.Eiffel". Marco de aluminio anonizado natural 4" x 2", alfher fijacion perimetral con pija y taquete plastico de acuerdo a especificaciones de fabricante, tapa de acero porcelanizado marca alfher o tecnicamente equivalente color gris acero, lamina cal.24 con alma de aislante honey comb.</t>
    </r>
    <r>
      <rPr>
        <b/>
        <sz val="9"/>
        <rFont val="Arial"/>
        <family val="2"/>
      </rPr>
      <t xml:space="preserve">  </t>
    </r>
    <r>
      <rPr>
        <sz val="9"/>
        <rFont val="Arial"/>
        <family val="2"/>
      </rPr>
      <t xml:space="preserve">Incluye: mano de obra, equipo, herramienta y todo lo necesario para su correcta colocación. </t>
    </r>
  </si>
  <si>
    <t>CAN-HE-04</t>
  </si>
  <si>
    <r>
      <t xml:space="preserve">Suministro y colocación de puerta de acero porcelanizado, tipo imperial troquelada (porcewol) PW-04. marca alfher o tecnicamente equivalente de 0.75 x 2.40 mts. </t>
    </r>
    <r>
      <rPr>
        <sz val="9"/>
        <rFont val="Arial"/>
        <family val="2"/>
      </rPr>
      <t>Con antepecho de porcewol y cerradura yale mod. "Eiffel". Marco de aluminio anonizado natural 2" x 2", alfher fijacion perimetral con pija y taquete plastico de acuerdo a especificaciones de fabricante, tapa de acero porcelanizado marca alfher o tecnicamente equivalente color gris acero, lamina cal.24 con alma de aislante honey comb.Marco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 xml:space="preserve">Incluye: mano de obra, equipo, herramienta y todo lo necesario para su correcta colocación. </t>
    </r>
  </si>
  <si>
    <t>CAN-HE-05</t>
  </si>
  <si>
    <r>
      <t xml:space="preserve">Suministro y colocación de puerta en acceso de acero porcelanizado, tipo imperial troquelada (porcewol) PW-06. marca alfher o tecnicamente equivalente de 1.80x 2.10 mts. </t>
    </r>
    <r>
      <rPr>
        <sz val="9"/>
        <rFont val="Arial"/>
        <family val="2"/>
      </rPr>
      <t>Con antepecho de porcewol y cerradura yale mod. "Eiffel". Marco de aluminio anonizado natural 2" x 2", alfher fijacion perimetral con pija y taquete plastico de acuerdo a especificaciones de fabricante, tapa de acero porcelanizado marca alfher o tecnicamente equivalente color gris acero, lamina cal.24 con alma de aislante honey comb.Marco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 xml:space="preserve">Incluye: mano de obra, equipo, herramienta y todo lo necesario para su correcta colocación. </t>
    </r>
  </si>
  <si>
    <t>CAN-HE-06</t>
  </si>
  <si>
    <r>
      <t>Placa de anclaje de acero</t>
    </r>
    <r>
      <rPr>
        <sz val="9"/>
        <color indexed="64"/>
        <rFont val="Arial"/>
        <family val="2"/>
      </rPr>
      <t xml:space="preserve"> para escalera marina de 5 x 5 cms. de 3/16 de pulgada de espesor ahogada en concreto y anclada a armado </t>
    </r>
    <r>
      <rPr>
        <b/>
        <sz val="9"/>
        <color indexed="64"/>
        <rFont val="Arial"/>
        <family val="2"/>
      </rPr>
      <t xml:space="preserve">en azotea </t>
    </r>
    <r>
      <rPr>
        <sz val="9"/>
        <color indexed="64"/>
        <rFont val="Arial"/>
        <family val="2"/>
      </rPr>
      <t>con cuatro pernos ø 3/16" y taquete expansible. Incluye: limpieza para eliminar impurezas grasa etc. equipo y aplicación de soldadura, aplicación de primer anticorrosivo, pintura de esmalte, materiales, acarreos, elevación, cortes, desperdicios, esmerilado, mano de obra, equipo y herramienta</t>
    </r>
  </si>
  <si>
    <t>CAN-HE-07</t>
  </si>
  <si>
    <r>
      <t>Placa para fijación de escalera marina al muro</t>
    </r>
    <r>
      <rPr>
        <sz val="9"/>
        <color indexed="64"/>
        <rFont val="Arial"/>
        <family val="2"/>
      </rPr>
      <t>, de 10x10 cm. y  6.35 mm, de espesor con cuatro pernos ø 3/16" y taquete expansible. Incluye: limpieza para eliminar impurezas grasa etc. equipo y aplicación de soldadura, aplicación de primer anticorrosivo, pintura de esmalte, materiales, acarreos, elevación, cortes, desperdicios, esmerilado, mano de obra, equipo y herramienta</t>
    </r>
  </si>
  <si>
    <t>CAN-HE-08</t>
  </si>
  <si>
    <r>
      <t xml:space="preserve">Escalera marina </t>
    </r>
    <r>
      <rPr>
        <sz val="9"/>
        <color indexed="64"/>
        <rFont val="Arial"/>
        <family val="2"/>
      </rPr>
      <t xml:space="preserve"> forjada a base de escalones de tubo mecánico cédula no. 30 de 1-1/2" de diámetro nominal (41.3 mm. ø interior y 48.26 ø exterior) pasamanos forjado con tubo mecánico cédula no. 30 de 1-1/2" de diámetro nominal (41.3 mm. ø interior y 48.26 ø exterior) protección horizontal en forma de hexágono a cada 1.00 mt. con solera metálica de 2"x3/16" de espesor soldada a tubo de pasamanos, protección vertical con solera metálica 2"x3/16"  de espesor soldada a protección horizontal. Incluye  aplicación de primer de poliuretano alifático rico en zinc 2 componentes, aplicar 2 capas de 3 milésimas SYLPYL 20 PZ, recubrimiento de enlace poliuretano elastomerico libre de solventes 2 componentes aplicar 2 capas de 2 milésimas SYLPYL 2600 "C" recubrimiento final poliuretano tipo poliéster flexibilizado de altos sólidos issosianato alifático acabado terso, aplicar 2 capas de 1.5 milésimas SYLPYL 2001 AS, color gris claro. y todo lo necesario para su correcta fabricación e instalación.</t>
    </r>
  </si>
  <si>
    <t>CAN-HE-09</t>
  </si>
  <si>
    <r>
      <t xml:space="preserve">Suministro y colocación de ventana , en cuarto hidronuemático,  de 2" X 3" de 1.80 x 0.50 mts. </t>
    </r>
    <r>
      <rPr>
        <sz val="9"/>
        <rFont val="Arial"/>
        <family val="2"/>
      </rPr>
      <t>de marco de fierro tubular Prolamsa con celosía de rejilla Luver. Incluye: atiesador de cristal templado de 12mm. silicón, herramienta, mano de obra  y todo lo necesario para su correcta colocación.</t>
    </r>
  </si>
  <si>
    <t>CAN-HE-10</t>
  </si>
  <si>
    <r>
      <t xml:space="preserve">Suministro y colocación de puerta cuartos de maquinas,  de 1.10 x 2.10mts x 2" x 3"  de fierro, tubular PROLAMSA con rejilla luver en una hoja de 110 cms. de ancho.  </t>
    </r>
    <r>
      <rPr>
        <sz val="9"/>
        <rFont val="Arial"/>
        <family val="2"/>
      </rPr>
      <t xml:space="preserve">Incluye: Chapa marca PHILLIPS 715 CL. clásica y/o similar,  mano de obra, equipo, herramienta y todo lo necesario para su correcta colocación. </t>
    </r>
  </si>
  <si>
    <t>CAN-HE-11</t>
  </si>
  <si>
    <r>
      <t xml:space="preserve">Suministro y Colocación de </t>
    </r>
    <r>
      <rPr>
        <b/>
        <sz val="9"/>
        <rFont val="Arial"/>
        <family val="2"/>
      </rPr>
      <t xml:space="preserve">Rejilla en trinchera de ductos </t>
    </r>
    <r>
      <rPr>
        <sz val="9"/>
        <rFont val="Arial"/>
        <family val="2"/>
      </rPr>
      <t>de 0.60 x 0.90mts., a base de angulo de fierro de 1 1/2" x 3/16, parrilla de solera de 1 1/4" x3/16 @3cms. y contramarco de angulo de 1 1/2"x3/16 anclada con v#3@50cms. Incluye Aplicacion de primario anticorrosivo y pintura de esmalte en color rojo, materiales, cortes, soldadura, mano de obra, equipo, herramienta y todo lo necesario para su correcta ejecución.</t>
    </r>
  </si>
  <si>
    <t>CAN-HE-12</t>
  </si>
  <si>
    <r>
      <t xml:space="preserve">Suministro y Colocación de </t>
    </r>
    <r>
      <rPr>
        <b/>
        <sz val="9"/>
        <rFont val="Arial"/>
        <family val="2"/>
      </rPr>
      <t xml:space="preserve">Rejilla en planta de emergencia </t>
    </r>
    <r>
      <rPr>
        <sz val="9"/>
        <rFont val="Arial"/>
        <family val="2"/>
      </rPr>
      <t>de 1.20 x 3.20 mts., a base de angulo de fierro de 1 1/2" x 3/16, parrilla de solera de 1 1/4" x3/16 @3cms. y contramarco de angulo de 1 1/2"x3/16 anclada con v#3@50cms. Incluye Aplicacion de primario anticorrosivo y pintura de esmalte en color rojo, materiales, cortes, soldadura, mano de obra, equipo, herramienta y todo lo necesario para su correcta ejecución.</t>
    </r>
  </si>
  <si>
    <t>JARDINERÍA  DE CONJUNTO</t>
  </si>
  <si>
    <t>JAR-CON-01</t>
  </si>
  <si>
    <r>
      <rPr>
        <b/>
        <sz val="9"/>
        <rFont val="Arial"/>
        <family val="2"/>
      </rPr>
      <t>Capa de tierra vegetal</t>
    </r>
    <r>
      <rPr>
        <sz val="9"/>
        <rFont val="Arial"/>
        <family val="2"/>
      </rPr>
      <t xml:space="preserve"> preparada para jardinería de 10 cm. de espesor, incluye: suministro, acarreo, colocación, mano de obra, equipo y herramienta.</t>
    </r>
  </si>
  <si>
    <t>JAR-CON-02</t>
  </si>
  <si>
    <r>
      <rPr>
        <b/>
        <sz val="9"/>
        <rFont val="Arial"/>
        <family val="2"/>
      </rPr>
      <t>Césped tipo Kikuyo</t>
    </r>
    <r>
      <rPr>
        <sz val="9"/>
        <rFont val="Arial"/>
        <family val="2"/>
      </rPr>
      <t xml:space="preserve"> con riego durante 15 días, para volúmenes mayores, incluye: acarreos, plantación, mano de obra, equipo y herramienta.</t>
    </r>
  </si>
  <si>
    <t>JAR-CON-03</t>
  </si>
  <si>
    <r>
      <rPr>
        <b/>
        <sz val="9"/>
        <rFont val="Arial"/>
        <family val="2"/>
      </rPr>
      <t xml:space="preserve">Arbusto tipo Ebonimo </t>
    </r>
    <r>
      <rPr>
        <sz val="9"/>
        <rFont val="Arial"/>
        <family val="2"/>
      </rPr>
      <t>plantado en jardinería de conjunto, con una altura aproximada a 50 cm y colocación de 25 por cada m2. Incluye: suministro, acarreos, riego, mano de obra, equipo y herramienta.</t>
    </r>
  </si>
  <si>
    <t>JAR-CON-04</t>
  </si>
  <si>
    <r>
      <rPr>
        <b/>
        <sz val="9"/>
        <rFont val="Arial"/>
        <family val="2"/>
      </rPr>
      <t xml:space="preserve">Arbusto tipo hoja de cobre </t>
    </r>
    <r>
      <rPr>
        <sz val="9"/>
        <rFont val="Arial"/>
        <family val="2"/>
      </rPr>
      <t>plantado en jardinería de conjunto, Incluye: suministro, acarreos, riego, mano de obra, equipo y herramienta.</t>
    </r>
  </si>
  <si>
    <t>JAR-CON-05</t>
  </si>
  <si>
    <r>
      <rPr>
        <b/>
        <sz val="9"/>
        <rFont val="Arial"/>
        <family val="2"/>
      </rPr>
      <t xml:space="preserve">Arbusto tipo icaco </t>
    </r>
    <r>
      <rPr>
        <sz val="9"/>
        <rFont val="Arial"/>
        <family val="2"/>
      </rPr>
      <t>plantado en jardinería de conjunto, Incluye: suministro, acarreos, riego, mano de obra, equipo y herramienta.</t>
    </r>
  </si>
  <si>
    <t>JAR-CON-06</t>
  </si>
  <si>
    <r>
      <rPr>
        <b/>
        <sz val="9"/>
        <rFont val="Arial"/>
        <family val="2"/>
      </rPr>
      <t xml:space="preserve">Palma amarga con una altura de entre 4 y 5 metros </t>
    </r>
    <r>
      <rPr>
        <sz val="9"/>
        <rFont val="Arial"/>
        <family val="2"/>
      </rPr>
      <t>plantada en jardín. Incluye: suministro, acarreos, riego, mano de obra, equipo y herramienta.</t>
    </r>
  </si>
  <si>
    <t>JAR-CON-07</t>
  </si>
  <si>
    <r>
      <rPr>
        <b/>
        <sz val="9"/>
        <rFont val="Arial"/>
        <family val="2"/>
      </rPr>
      <t xml:space="preserve">Seto </t>
    </r>
    <r>
      <rPr>
        <sz val="9"/>
        <rFont val="Arial"/>
        <family val="2"/>
      </rPr>
      <t>plantado en jardín. Incluye: suministro, acarreos, riego, mano de obra, equipo y herramienta.</t>
    </r>
  </si>
  <si>
    <t>JAR-CON-08</t>
  </si>
  <si>
    <r>
      <rPr>
        <b/>
        <sz val="9"/>
        <rFont val="Arial"/>
        <family val="2"/>
      </rPr>
      <t xml:space="preserve">Ficus </t>
    </r>
    <r>
      <rPr>
        <sz val="9"/>
        <rFont val="Arial"/>
        <family val="2"/>
      </rPr>
      <t>plantado en jardín. Incluye: suministro, acarreos, riego, mano de obra, equipo y herramienta.</t>
    </r>
  </si>
  <si>
    <t>OBRA EXTERIOR</t>
  </si>
  <si>
    <t>OEX-PFP-01</t>
  </si>
  <si>
    <t>Banquetas de concreto con malla electrosoldada 6-6/6-6 acabado lavado hecho en obra en color natural con espesor de 10 cm. en exteriores de edificio de PFP. Incluye, seccionamiento a cada 2.00 mts. material, mano de obra y volteador en juntas.</t>
  </si>
  <si>
    <t>OEX-PFP-02</t>
  </si>
  <si>
    <t>OEX-PFP-03</t>
  </si>
  <si>
    <t>OEX-PFP-04</t>
  </si>
  <si>
    <t>Forjado de junta con disco de esmeril a una profundidad de 8 cms con un espesor del ancho del disco, y un segundo corte a una profundidad de 2.8 cms. para abrir el corte con un espesor de 6 mm en pavimento rígido. Incluye herramientas y equipo.</t>
  </si>
  <si>
    <t>OEX-PFP-05</t>
  </si>
  <si>
    <t>OEX-PFP-06</t>
  </si>
  <si>
    <t>OEX-PFP-07</t>
  </si>
  <si>
    <t>Sellador elástico de poliuretano-asfalto, mod. sikaflex-road 1C SL, Marca SIKA o similar., mca. sonneborn o similar . Incluye materiales mano de obra y todo lo necesario para su correcta aplicación.</t>
  </si>
  <si>
    <t>OEX-PFP-08</t>
  </si>
  <si>
    <t>OEX-PFP-09</t>
  </si>
  <si>
    <t>Pintura de esmalte trafico en Líneas color amarillo reflejante de 10 cm. de ancho en topes y cajones de estacionamiento, incluye materiales menores y herramienta.</t>
  </si>
  <si>
    <t>OEX-PFP-10</t>
  </si>
  <si>
    <r>
      <rPr>
        <b/>
        <sz val="9"/>
        <rFont val="Arial"/>
        <family val="2"/>
      </rPr>
      <t xml:space="preserve">Pintura termoplástica en marcas de guarniciones (tipo M-12.1) </t>
    </r>
    <r>
      <rPr>
        <sz val="9"/>
        <rFont val="Arial"/>
        <family val="2"/>
      </rPr>
      <t>color amarillo.  Incluye acarreos, trazo, mano de obra, materiales menores y herramienta.</t>
    </r>
  </si>
  <si>
    <r>
      <rPr>
        <b/>
        <sz val="9"/>
        <rFont val="Arial"/>
        <family val="2"/>
      </rPr>
      <t>Zapata corrida</t>
    </r>
    <r>
      <rPr>
        <sz val="9"/>
        <rFont val="Arial"/>
        <family val="2"/>
      </rPr>
      <t xml:space="preserve"> de 0.70 x 0.15 m. peralte, de concreto premezclado F'c=200 kg/cm2, armada con vars. #3 @20 longitudinales y transversales # 3 @ 0.2 m. con </t>
    </r>
    <r>
      <rPr>
        <b/>
        <sz val="9"/>
        <rFont val="Arial"/>
        <family val="2"/>
      </rPr>
      <t>contratrabe</t>
    </r>
    <r>
      <rPr>
        <sz val="9"/>
        <rFont val="Arial"/>
        <family val="2"/>
      </rPr>
      <t xml:space="preserve"> de 0.67 x 0.15 m, armada con 6 vars.# 3 y estribos # 1/4" @ 0.2 m. (para muro perimetral). Incluye: excavación a mano en terreno compacto, suministro de materiales, acarreos, cortes, traslapes, desperdicios, habilitado, cimbrado acabado común, colado, vibrado, descimbrado, relleno, limpieza, mano de obra, equipo y herramienta.</t>
    </r>
  </si>
  <si>
    <r>
      <rPr>
        <b/>
        <sz val="9"/>
        <rFont val="Arial"/>
        <family val="2"/>
      </rPr>
      <t xml:space="preserve">Castillo </t>
    </r>
    <r>
      <rPr>
        <sz val="9"/>
        <rFont val="Arial"/>
        <family val="2"/>
      </rPr>
      <t>de 15x15 cm. de concreto hecho en obra de  F'c=200 kg/cm2,   acabado rústico, armada con 4 varillas de 3/8" y estribos del No.2 a cada 20 cm. (para muro perimetral). Incluye: suministro de materiales, mano de obra, equipo, herramienta y todo lo necesario para su correcta fabricación.</t>
    </r>
  </si>
  <si>
    <t>OEX-PFP-14</t>
  </si>
  <si>
    <r>
      <rPr>
        <b/>
        <sz val="9"/>
        <rFont val="Arial"/>
        <family val="2"/>
      </rPr>
      <t>Cadena de remate</t>
    </r>
    <r>
      <rPr>
        <sz val="9"/>
        <rFont val="Arial"/>
        <family val="2"/>
      </rPr>
      <t xml:space="preserve"> de 0.12 x 0.37 cm. de concreto hecho en obra de  F'c=200 kg/cm2,   acabado rústico, armada con 4 varillas de 3/8" y estribos del No.2 a cada 20 cm. (para muro perimetral). Incluye: suministro de materiales, mano de obra, equipo, herramienta y todo lo necesario para su correcta fabricación.</t>
    </r>
  </si>
  <si>
    <t>OEX-PFP-15</t>
  </si>
  <si>
    <t>Muro de 20 cm. de block de concreto de 20x20x40 cm. asentado con mezcla cemento arena 1:5, acabado común, con refuerzos horizontales a base de escalerilla a cada 2 hiladas, (para muro perimetral). Incluye: materiales, acarreos, mano de obra, equipo y herramienta.</t>
  </si>
  <si>
    <t>OEX-PFP-16</t>
  </si>
  <si>
    <t>Sistema de Cerco Integral Reja Deacero colocado sobre muro de block a base de paneles de 2.5 m x 1.5 m de altura formados con varillas cal. 6 (4.89 mm) y poste cuadrado de acero de  57 mm x 57 mm cal. 16 (1.51 mm) insertos en base cuadrada de 12 cm x 12 x 10cm de altura con 4 barrenos, acabado final color verde de linea. (para muro perimetral). Incluye: abrazaderas, tornilleria, tapón para para poste, taquetes de expansión, fijación, mano de obra, equipo y herramienta.</t>
  </si>
  <si>
    <t>OEX-PFP-17</t>
  </si>
  <si>
    <r>
      <rPr>
        <b/>
        <sz val="9"/>
        <rFont val="Arial"/>
        <family val="2"/>
      </rPr>
      <t>Puerta tipo A abatible de 1.00 m. de altura x 3.0 m. de ancho</t>
    </r>
    <r>
      <rPr>
        <sz val="9"/>
        <rFont val="Arial"/>
        <family val="2"/>
      </rPr>
      <t>, en acceso principal, a base de perfil tubular tipo OC de 4" colocadas a cada 25cm. Segun despiece de alzados, ahogados en murete de concreto armado. Cerrojo de fierro con redondo 1" de diametro y 35 cm. de longitud, cerrojo soldado a bases metalicas de 0.20 x 0.20 y 0.20 x 0.25 cm.,1/4" de espesor, marco y contra con porta candado  . Incluye: suministro de materiales, tubulares, cerradura de seguridad de barra, colocación, cortes, soldadura, aplicación de pintura de esmalte limpieza, mano de obra, equipo y herramienta.</t>
    </r>
  </si>
  <si>
    <r>
      <rPr>
        <sz val="9"/>
        <rFont val="Arial"/>
        <family val="2"/>
      </rPr>
      <t>Suministro y colocación de</t>
    </r>
    <r>
      <rPr>
        <b/>
        <sz val="9"/>
        <rFont val="Arial"/>
        <family val="2"/>
      </rPr>
      <t xml:space="preserve"> puerta  Tipo G,</t>
    </r>
    <r>
      <rPr>
        <sz val="9"/>
        <rFont val="Arial"/>
        <family val="2"/>
      </rPr>
      <t xml:space="preserve"> a base de perfil PTR de 3"x 3"x3"/16" y 3.20 de alto (rojo) con cortes en esquinas a 45°, incluye marco para recibir la mina galvanizada c= #16, fabricado con angulo de 1"x1"x1/8" soldada a PTR, jaladera fabricada con redondo de 5/8", soldada a puerta con chapeton de 1-1/2", acabado igual a puerta, pasador de fierro 1" soldado a perfil PTR con portacandados de 60 cm. de longitud y anclaje a piso, mano de obra, equipo, herramienta y todo lo necesario para su correcta colocación. </t>
    </r>
  </si>
  <si>
    <t xml:space="preserve">Acceso a estacionamiento edificio PFP (4.04 de ancho). </t>
  </si>
  <si>
    <t>Salida a estacionamiento edificio de PFP (2.73 de ancho).</t>
  </si>
  <si>
    <t>OEX-PFP-19</t>
  </si>
  <si>
    <r>
      <rPr>
        <b/>
        <sz val="9"/>
        <color indexed="64"/>
        <rFont val="Arial"/>
        <family val="2"/>
      </rPr>
      <t xml:space="preserve">Muro de 1.20 m. de altura y 0.20 m. de espesor, para recibir reja tubular, </t>
    </r>
    <r>
      <rPr>
        <sz val="9"/>
        <color indexed="64"/>
        <rFont val="Arial"/>
        <family val="2"/>
      </rPr>
      <t xml:space="preserve"> de concreto premezclado F'c=250 kg/cm2, armado con doble parrilla de varillas #4@15 cm. en sentido vertical y varillas #4@20 cm. en sentido horizontal, con zapata corrida de 0.80 x 0.20 m. de peralte promedio, armada con var. #4@ 20 en el sentido longitudinal y var. #4@15 cm en sentido transversal en ambos lechos.  Incluye: excavación con maquinaria en terreno compacto, suministro de materiales, acarreos, cortes, traslapes, desperdicios, habilitado, plantilla, cimbrado acabado común, colado, vibrado, descimbrado, relleno, limpieza, mano de obra, equipo, herramienta y todo lo necesario para su correcta ejecución.</t>
    </r>
  </si>
  <si>
    <t>OEX-PFP-20</t>
  </si>
  <si>
    <r>
      <t xml:space="preserve">Suministro y colocación de </t>
    </r>
    <r>
      <rPr>
        <b/>
        <sz val="9"/>
        <rFont val="Arial"/>
        <family val="2"/>
      </rPr>
      <t>reja de 3.00 m. de altura</t>
    </r>
    <r>
      <rPr>
        <sz val="9"/>
        <rFont val="Arial"/>
        <family val="2"/>
      </rPr>
      <t xml:space="preserve"> a base de perfil tubular tipo PTR de 4"x4"x3/16" ahogado 50 cm. en muro de concreto.  Incluye: trazo, nivelación, limpieza para eliminar impurezas grasa etc. equipo y aplicación de soldadura, aplicación de primer anticorrosivo, pintura de esmalte, materiales, acarreos, elevación, cortes, desperdicios, esmerilado, mano de obra, equipo, herramienta y todo lo necesario para su correcta fabricación.</t>
    </r>
  </si>
  <si>
    <t>CISTERNA</t>
  </si>
  <si>
    <t>CIS-PFP-01</t>
  </si>
  <si>
    <r>
      <t xml:space="preserve">Suministro, </t>
    </r>
    <r>
      <rPr>
        <b/>
        <sz val="9"/>
        <rFont val="Arial"/>
        <family val="2"/>
      </rPr>
      <t>habilitado y armado de acero de refuerzo</t>
    </r>
    <r>
      <rPr>
        <sz val="9"/>
        <rFont val="Arial"/>
        <family val="2"/>
      </rPr>
      <t xml:space="preserve"> en  losa base de cisterna, resistencia normal FY=4200kg/cm2 con varillas del #4@20cm. en ambos sentidos de lecho inferior y varillas del #3@20cm. en ambos sentidos de lecho superior. Incluye ganchos, traslapes, desperdicios, acarreos, herramienta y todo lo necesario para su correcta ejecución.</t>
    </r>
  </si>
  <si>
    <t>CIS-PFP-02</t>
  </si>
  <si>
    <r>
      <t xml:space="preserve">Material y mano de obra en concreto premezclado para </t>
    </r>
    <r>
      <rPr>
        <b/>
        <sz val="9"/>
        <rFont val="Arial"/>
        <family val="2"/>
      </rPr>
      <t>losa base de cisterna</t>
    </r>
    <r>
      <rPr>
        <sz val="9"/>
        <rFont val="Arial"/>
        <family val="2"/>
      </rPr>
      <t xml:space="preserve">    F'c=250Kg/cm2, resistencia normal, agregado máximo 3/4". Incluye curado, cimbra, descimbra, control de calidad  acarreos, herramienta y todo lo necesario para su correcta ejecución.</t>
    </r>
  </si>
  <si>
    <t>CIS-PFP-03</t>
  </si>
  <si>
    <r>
      <t xml:space="preserve">Suministro, </t>
    </r>
    <r>
      <rPr>
        <b/>
        <sz val="9"/>
        <rFont val="Arial"/>
        <family val="2"/>
      </rPr>
      <t>habilitado y armado de acero de refuerzo en muros de cisterna 20cms. de espesor</t>
    </r>
    <r>
      <rPr>
        <sz val="9"/>
        <rFont val="Arial"/>
        <family val="2"/>
      </rPr>
      <t>, resistencia normal, FY = 4200 kg/cm2 armado con doble parrilla con V del #3@20 cms en sentido horizontal y  V del #3@15 cms en sentido vertical. Incluye curado, cimbra, descimbra, control de calidad  acarreos, herramienta y todo lo necesario para su correcta ejecución.</t>
    </r>
  </si>
  <si>
    <t>CIS-PFP-04</t>
  </si>
  <si>
    <r>
      <rPr>
        <b/>
        <sz val="9"/>
        <rFont val="Arial"/>
        <family val="2"/>
      </rPr>
      <t>Material y mano de obra en concreto premezclado para  muros de cisterna</t>
    </r>
    <r>
      <rPr>
        <sz val="9"/>
        <rFont val="Arial"/>
        <family val="2"/>
      </rPr>
      <t xml:space="preserve">    F'c=250Kg/cm2, resistencia normal, agregado máximo 3/4". Incluye curado, cimbra, descimbra, control de calidad  acarreos, herramienta y todo lo necesario para su correcta ejecución.</t>
    </r>
  </si>
  <si>
    <t>CIS-PFP-05</t>
  </si>
  <si>
    <r>
      <t>S</t>
    </r>
    <r>
      <rPr>
        <b/>
        <sz val="9"/>
        <rFont val="Arial"/>
        <family val="2"/>
      </rPr>
      <t>uministro, habilitado y armado de acero de refuerzo en losa tapa de cisterna</t>
    </r>
    <r>
      <rPr>
        <sz val="9"/>
        <rFont val="Arial"/>
        <family val="2"/>
      </rPr>
      <t>, resistencia normal, FY = 4200 kg/cm2 armado con doble parrilla de  V del #3@15 en ambos sentidos de lecho inferior y varillas del #3@10cm. en ambos sentidos de lecho superior.  Incluye: ganchos, traslapes, desperdicios, acarreos, herramienta y todo lo necesario para su correcta ejecución.</t>
    </r>
  </si>
  <si>
    <t>CIS-PFP-06</t>
  </si>
  <si>
    <r>
      <rPr>
        <b/>
        <sz val="9"/>
        <rFont val="Arial"/>
        <family val="2"/>
      </rPr>
      <t>Material y mano de obra en concreto premezclado para losa tapa de cisterna</t>
    </r>
    <r>
      <rPr>
        <sz val="9"/>
        <rFont val="Arial"/>
        <family val="2"/>
      </rPr>
      <t xml:space="preserve">    F'c=250Kg/cm2, resistencia normal, agregado máximo 3/4". Incluye curado, cimbra, descimbra, control de calidad  acarreos, herramienta y todo lo necesario para su correcta ejecución.</t>
    </r>
  </si>
  <si>
    <t>HERRERÍA DE CISTERNA</t>
  </si>
  <si>
    <t>HER-CIS-01</t>
  </si>
  <si>
    <t>HER-CIS-02</t>
  </si>
  <si>
    <t>LIMPIEZA</t>
  </si>
  <si>
    <t>LIM-CON-01</t>
  </si>
  <si>
    <t>Limpieza gruesa de la obra, durante el transcurso de la misma en zona de cobro, abocinamientos de incorporacion, edificios, estacionamientos, banqueta y ampliaciones. Incluye el retiro fuera de la obra del material producto de la limpieza.</t>
  </si>
  <si>
    <t>LIM-CON-02</t>
  </si>
  <si>
    <t>Limpieza fina de la obra para entrega en zona de cobro, abocinamientos de incorporacion, edificios, estacionamientos, banqueta y ampliaciones. Incluye el retiro fuera de la obra del material producto de la limpieza.</t>
  </si>
  <si>
    <t xml:space="preserve"> 96+743.50</t>
  </si>
  <si>
    <t>EDIFICIO PFP</t>
  </si>
  <si>
    <r>
      <t>P</t>
    </r>
    <r>
      <rPr>
        <b/>
        <sz val="9"/>
        <rFont val="Arial"/>
        <family val="2"/>
      </rPr>
      <t>lantilla de concreto pobre hecho en obra, resistencia normal, agregado máximo ¾", F'c= 100 kg/cm2, de 5cm. de espesor</t>
    </r>
    <r>
      <rPr>
        <sz val="9"/>
        <rFont val="Arial"/>
        <family val="2"/>
      </rPr>
      <t>, incluye: suministro de materiales, acarreo hasta el lugar de su utilización, preparación de la superficie, nivelación, maestreado y colado, limpieza, retiro de sobrantes fuera de la obra, mano de obra, equipo, herramienta y todo lo necesario para su correcta ejecución.</t>
    </r>
  </si>
  <si>
    <t>EST-EPF-18</t>
  </si>
  <si>
    <r>
      <rPr>
        <sz val="9"/>
        <rFont val="Arial"/>
        <family val="2"/>
      </rPr>
      <t>Suministro y colocación de</t>
    </r>
    <r>
      <rPr>
        <b/>
        <sz val="9"/>
        <rFont val="Arial"/>
        <family val="2"/>
      </rPr>
      <t xml:space="preserve"> canceleria (V-01), en cocina y comedor PFP</t>
    </r>
    <r>
      <rPr>
        <sz val="9"/>
        <rFont val="Arial"/>
        <family val="2"/>
      </rPr>
      <t xml:space="preserve"> (área de preparación)  de 2.40 x 3.825 mts. y 3" de espesor, con costillas a cada 90 cms., cristal Stadip compuesto de 2 vidrios SGG planilux de 6 mm c/u, y una lámina de "PVT 0.38mm", marca Saint Gobain o tecnicamente equival</t>
    </r>
    <r>
      <rPr>
        <sz val="9"/>
        <color theme="1"/>
        <rFont val="Arial"/>
        <family val="2"/>
      </rPr>
      <t xml:space="preserve">ente. Con perfil herculite de aluminio anonizado natural de 1/2" marca Cuprum o similar, mod. 8327, </t>
    </r>
    <r>
      <rPr>
        <sz val="9"/>
        <rFont val="Arial"/>
        <family val="2"/>
      </rPr>
      <t>puerta de cristal de 12 mm. Stadip compuesto de 1 vidrio SGG "Santinovo claro" marca Sanint Goban o equivalente. Incluye: cordón continuo de sellador transparente marca fester o similar, jaladera en puerta, herramienta, mano de obra  y todo lo necesario para su correcta colocación.</t>
    </r>
  </si>
  <si>
    <r>
      <rPr>
        <sz val="9"/>
        <rFont val="Arial"/>
        <family val="2"/>
      </rPr>
      <t>Suministro y colocación de</t>
    </r>
    <r>
      <rPr>
        <b/>
        <sz val="9"/>
        <rFont val="Arial"/>
        <family val="2"/>
      </rPr>
      <t xml:space="preserve"> ventana (V-02), en cocina y comedor PFP</t>
    </r>
    <r>
      <rPr>
        <sz val="9"/>
        <rFont val="Arial"/>
        <family val="2"/>
      </rPr>
      <t xml:space="preserve"> (área de preparación) de 2.70 x 2.40 mts.  y 3" de espesor, con costillas a cada 90 cms.,vidrio multi-laminado mca. Saint Gobaint Glass modelo SGG Stadip 9595959595.10, de 0,65 mm de espesor con blindaje antibalas tipo "B". Con perfil herculite de aluminio anonizado natural de 1/2" marca Cuprum o similar, mod. 8327. Incluye: atiesador de cristal templado de 12mm., cordón continuo de sellador transparente marca fester o similar, herramienta, mano de obra  y todo lo necesario para su correcta colocación.</t>
    </r>
  </si>
  <si>
    <r>
      <rPr>
        <sz val="9"/>
        <rFont val="Arial"/>
        <family val="2"/>
      </rPr>
      <t>Suministro y colocación de</t>
    </r>
    <r>
      <rPr>
        <b/>
        <sz val="9"/>
        <rFont val="Arial"/>
        <family val="2"/>
      </rPr>
      <t xml:space="preserve"> ventana corrediza (V-03), en bodega general</t>
    </r>
    <r>
      <rPr>
        <sz val="9"/>
        <rFont val="Arial"/>
        <family val="2"/>
      </rPr>
      <t>, de 6.70 x 0.30 mts. (con divisiones a cada 90 cm.) y 2" de espesor</t>
    </r>
    <r>
      <rPr>
        <b/>
        <sz val="9"/>
        <rFont val="Arial"/>
        <family val="2"/>
      </rPr>
      <t xml:space="preserve">, </t>
    </r>
    <r>
      <rPr>
        <sz val="9"/>
        <rFont val="Arial"/>
        <family val="2"/>
      </rPr>
      <t>cristal transparente de 6 mm. de espesor inastillable con pelicula 3M. Con perfil herculite de aluminio anonizado natural de 1/2" marca Cuprum o similar, mod. 8327. (En ventana corrediza colocar jaladera con pasador). Incluye: atiesador de cristal templado de 12mm., silicón transparente Dow-Corning anti-hongos, herramienta, mano de obra  y todo lo necesario para su correcta colocación.</t>
    </r>
  </si>
  <si>
    <r>
      <rPr>
        <sz val="9"/>
        <rFont val="Arial"/>
        <family val="2"/>
      </rPr>
      <t>Suministro y colocación de</t>
    </r>
    <r>
      <rPr>
        <b/>
        <sz val="9"/>
        <rFont val="Arial"/>
        <family val="2"/>
      </rPr>
      <t xml:space="preserve"> ventana corrediza (V-04), en salón de usos multiples</t>
    </r>
    <r>
      <rPr>
        <sz val="9"/>
        <rFont val="Arial"/>
        <family val="2"/>
      </rPr>
      <t>, de 5.985 x 0.30 mts. (con divisiones a cada 90 cm.) y 2" de espesor, vidrio multi-laminado mca. Saint Gobaint Glass modelo SGG Stadip 9595959595.10, de 0,65 mm de espesor con blindaje antibalas tipo "B". Con perfil herculite de aluminio anonizado natural de 1/2" marca Cuprum o similar, mod. 8327. (En ventana corrediza colocar jaladera con pasador). Incluye: atiesador de cristal templado de 12mm., silicón transparente Dow-Corning anti-hongos, herramienta, mano de obra  y todo lo necesario para su correcta colocación.</t>
    </r>
  </si>
  <si>
    <r>
      <rPr>
        <sz val="9"/>
        <rFont val="Arial"/>
        <family val="2"/>
      </rPr>
      <t>Suministro y colocación de</t>
    </r>
    <r>
      <rPr>
        <b/>
        <sz val="9"/>
        <rFont val="Arial"/>
        <family val="2"/>
      </rPr>
      <t xml:space="preserve"> ventana corrediza (V-05), en salón de usos multiples</t>
    </r>
    <r>
      <rPr>
        <sz val="9"/>
        <rFont val="Arial"/>
        <family val="2"/>
      </rPr>
      <t>, de 5.085 x 0.30  mts. (con divisiones a cada 90 cm.) y 2" de espesor, cristal transparente de 6 mm. de espesor inastillable con pelicula 3M. Con perfil herculite de aluminio anonizado natural de 1/2" marca Cuprum o similar, mod. 8327. (En ventana corrediza colocar jaladera con pasador). Incluye: atiesador de cristal templado de 12mm., silicón transparente Dow-Corning anti-hongos, herramienta, mano de obra  y todo lo necesario para su correcta colocación.</t>
    </r>
  </si>
  <si>
    <r>
      <rPr>
        <sz val="9"/>
        <rFont val="Arial"/>
        <family val="2"/>
      </rPr>
      <t>Suministro y colocación de</t>
    </r>
    <r>
      <rPr>
        <b/>
        <sz val="9"/>
        <rFont val="Arial"/>
        <family val="2"/>
      </rPr>
      <t xml:space="preserve"> canceleria (V-06), en acceso principal</t>
    </r>
    <r>
      <rPr>
        <sz val="9"/>
        <rFont val="Arial"/>
        <family val="2"/>
      </rPr>
      <t>, de 5.70 x 2.40  mts. (con divisiones y costillas a cada 90 cm.) y 3" de espesor, vidrio multi-laminado mca. Saint Gobaint Glass modelo SGG Stadip 9595959595.10, de 0,65 mm de espesor con blindaje antibalas tipo "B". Con perfil herculite de aluminio anonizado natural de 1/2" marca Cuprum o similar, mod. 8327, puerta de cristal de 12 mm. Stadip compuesto de 1 vidrio SGG marca Saint Goban o equivalente. (En ventana corrediza colocar jaladera con pasador). Incluye: cordón continuo de sellador transparente marca fester o similar, atiesador de cristal templado de 12mm., herramienta, mano de obra  y todo lo necesario para su correcta colocación.</t>
    </r>
  </si>
  <si>
    <r>
      <rPr>
        <sz val="9"/>
        <rFont val="Arial"/>
        <family val="2"/>
      </rPr>
      <t>Suministro y colocación de</t>
    </r>
    <r>
      <rPr>
        <b/>
        <sz val="9"/>
        <rFont val="Arial"/>
        <family val="2"/>
      </rPr>
      <t xml:space="preserve"> ventana (V-07), en saitario de mujeres y aseo</t>
    </r>
    <r>
      <rPr>
        <sz val="9"/>
        <rFont val="Arial"/>
        <family val="2"/>
      </rPr>
      <t>, de 4.20 x 0.30  mts. (con divisiones a cada 90 cm.) y 2" de espesor, vidrio multi-laminado mca. Saint Gobaint Glass modelo SGG Stadip 9595959595.10, de 0,65 mm de espesor con blindaje antibalas tipo "B". Con perfil herculite de aluminio anonizado natural de 1/2" marca Cuprum o similar, mod. 8327. (En ventana corrediza colocar jaladera con pasador). Incluye: atiesador de cristal templado de 12mm., silicón transparente Dow-Corning anti-hongos, herramienta, mano de obra  y todo lo necesario para su correcta colocación.</t>
    </r>
  </si>
  <si>
    <r>
      <rPr>
        <sz val="9"/>
        <rFont val="Arial"/>
        <family val="2"/>
      </rPr>
      <t>Suministro y colocación de</t>
    </r>
    <r>
      <rPr>
        <b/>
        <sz val="9"/>
        <rFont val="Arial"/>
        <family val="2"/>
      </rPr>
      <t xml:space="preserve"> ventana corrediza (V-08), en sanitarios de mujeres</t>
    </r>
    <r>
      <rPr>
        <sz val="9"/>
        <rFont val="Arial"/>
        <family val="2"/>
      </rPr>
      <t>, de 5.985 x 0.30  mts. (con divisiones a cada 90 cm.) y 2" de espesor, cristal transparente inastillable de 6 mm. de espesor con pelicula 3M. Con perfil herculite de aluminio anonizado natural de 1/2" marca Cuprum o similar, mod. 8327. (En ventana corrediza colocar jaladera con pasador). Incluye: atiesador de cristal templado de 12mm., silicón transparente Dow-Corning anti-hongos, herramienta, mano de obra  y todo lo necesario para su correcta colocación.</t>
    </r>
  </si>
  <si>
    <r>
      <rPr>
        <sz val="9"/>
        <rFont val="Arial"/>
        <family val="2"/>
      </rPr>
      <t>Suministro y colocación de</t>
    </r>
    <r>
      <rPr>
        <b/>
        <sz val="9"/>
        <rFont val="Arial"/>
        <family val="2"/>
      </rPr>
      <t xml:space="preserve"> ventana corrediza  (V-09), en cuarto de aseo</t>
    </r>
    <r>
      <rPr>
        <sz val="9"/>
        <rFont val="Arial"/>
        <family val="2"/>
      </rPr>
      <t>, de 0.90 x 0.30  mts. y 2" de espesor, con costilla a base de Vidrio laminado mca. Saint Global Glass modelo Stadip Protect de 0,76 mm de espesor. y perfil herculite de aluminio anonizado natural de 1/2" marca Cuprum o similar, mod. 8327. (En ventana corrediza colocar jaladera con pasador). Incluye: atiesador de cristal templado de 12mm., silicón transparente Dow-Corning anti-hongos, herramienta, mano de obra  y todo lo necesario para su correcta colocación.</t>
    </r>
  </si>
  <si>
    <r>
      <rPr>
        <sz val="9"/>
        <rFont val="Arial"/>
        <family val="2"/>
      </rPr>
      <t xml:space="preserve">Suministro y colocación de </t>
    </r>
    <r>
      <rPr>
        <b/>
        <sz val="9"/>
        <rFont val="Arial"/>
        <family val="2"/>
      </rPr>
      <t>ventana  (V-10), en sanitario de mujeres y banca</t>
    </r>
    <r>
      <rPr>
        <sz val="9"/>
        <rFont val="Arial"/>
        <family val="2"/>
      </rPr>
      <t>, de 1.80 x 2.40  mts. (con divisiones a cada 90 cm.)  y 3" de espesor, con costilla a base de cristal Stadip compuesto de 2 vidrios SGG planilux de 6 mm, y una lámina de "PVT 0.38mm", marca Saint Gobain o tecnicamente equivalente, perfil herculite de aluminio anonizado natural de 1/2" marca Cuprum o similar, mod. 8327. Incluye: cordón continuo de sellador transparente marca fester o similar, atiesador de cristal templado de 12mm., herramienta, mano de obra  y todo lo necesario para su correcta colocación.</t>
    </r>
  </si>
  <si>
    <r>
      <rPr>
        <sz val="9"/>
        <rFont val="Arial"/>
        <family val="2"/>
      </rPr>
      <t>Suministro y colocación de</t>
    </r>
    <r>
      <rPr>
        <b/>
        <sz val="9"/>
        <rFont val="Arial"/>
        <family val="2"/>
      </rPr>
      <t xml:space="preserve"> ventana  (V-11), en acceso a sanitarios</t>
    </r>
    <r>
      <rPr>
        <sz val="9"/>
        <rFont val="Arial"/>
        <family val="2"/>
      </rPr>
      <t>, de 1.898 x</t>
    </r>
    <r>
      <rPr>
        <sz val="9"/>
        <color theme="1"/>
        <rFont val="Arial"/>
        <family val="2"/>
      </rPr>
      <t xml:space="preserve"> 2.40</t>
    </r>
    <r>
      <rPr>
        <sz val="9"/>
        <rFont val="Arial"/>
        <family val="2"/>
      </rPr>
      <t xml:space="preserve">  mts.  y 3" de espesor, con costilla a base de cristal Stadip compuesto de 2 vidrios SGG planilux de 6 mm, y una lámina de "PVT 0.38mm", marca Saint Gobain o tecnicamente equivalente, perfil herculite de aluminio anonizado natural de 1/2" marca Cuprum o similar, mod. 8327.  Incluye: cordón continuo de sellador transparente marca fester o similar, atiesador de cristal templado de 12mm., herramienta, mano de obra  y todo lo necesario para su correcta colocación.</t>
    </r>
  </si>
  <si>
    <r>
      <rPr>
        <sz val="9"/>
        <rFont val="Arial"/>
        <family val="2"/>
      </rPr>
      <t>Suministro y colocación de</t>
    </r>
    <r>
      <rPr>
        <b/>
        <sz val="9"/>
        <rFont val="Arial"/>
        <family val="2"/>
      </rPr>
      <t xml:space="preserve"> ventana corrediza (V-12), en área de lockers</t>
    </r>
    <r>
      <rPr>
        <sz val="9"/>
        <rFont val="Arial"/>
        <family val="2"/>
      </rPr>
      <t>, de 9.45 x 0.30  mts. (con divisiones a cada 90 cm.) y 2" de espesor, vidrio multi-laminado mca. Saint Gobaint Glass modelo SGG Stadip 9595959595.10, de 0,65 mm de espesor con blindaje antibalas tipo "B". Con perfil herculite de aluminio anonizado natural de 1/2" marca Cuprum o similar, mod. 8327. (En ventana corrediza colocar jaladera con pasador).  Incluye:  silicón transparente Dow-corning anti-hongos, herramienta, mano de obra  y todo lo necesario para su correcta colocación.</t>
    </r>
  </si>
  <si>
    <r>
      <rPr>
        <sz val="9"/>
        <rFont val="Arial"/>
        <family val="2"/>
      </rPr>
      <t>Suministro y colocación de</t>
    </r>
    <r>
      <rPr>
        <b/>
        <sz val="9"/>
        <rFont val="Arial"/>
        <family val="2"/>
      </rPr>
      <t xml:space="preserve"> ventana corrediza (V-13), en sanitarios de hombres</t>
    </r>
    <r>
      <rPr>
        <sz val="9"/>
        <rFont val="Arial"/>
        <family val="2"/>
      </rPr>
      <t>, de 3.00 x 0.30  mts. (con divisiones a cada 90 cm.), de cristal transparente inastillable de 6 mm. de espesor con pelicula 3M. Con perfil herculite de aluminio anonizado natural de 1/2" marca Cuprum o similar, mod. 8327. (En ventana corrediza colocar jaladera con pasador). Incluye: atiesador de cristal templado de 12mm.,  silicón transparente Dow-Corning anti-hongos, herramienta, mano de obra  y todo lo necesario para su correcta colocación.</t>
    </r>
  </si>
  <si>
    <r>
      <rPr>
        <sz val="9"/>
        <rFont val="Arial"/>
        <family val="2"/>
      </rPr>
      <t>Suministro y colocación de</t>
    </r>
    <r>
      <rPr>
        <b/>
        <sz val="9"/>
        <rFont val="Arial"/>
        <family val="2"/>
      </rPr>
      <t xml:space="preserve"> ventana (V-14), en área de lockers y banca</t>
    </r>
    <r>
      <rPr>
        <sz val="9"/>
        <rFont val="Arial"/>
        <family val="2"/>
      </rPr>
      <t>, de 1.95 x 2.40  mts. y 3" de espesor, con costilla a base de cristal Stadip compuesto de 2 vidrios SGG planilux de 6 mm c/u, y una lámina de "PVT 0.38mm", marca Saint Gobain o tecnicamente equivalente con junta a hueso. Con perfil herculite de aluminio anonizado natural de 1/2" marca Cuprum o similar, mod. 8327. Incluye: cordón continuo de sellador transparente marca fester o similar, atiesador de cristal templado de 12mm., herramienta, mano de obra  y todo lo necesario para su correcta colocación.</t>
    </r>
  </si>
  <si>
    <r>
      <rPr>
        <sz val="9"/>
        <rFont val="Arial"/>
        <family val="2"/>
      </rPr>
      <t>Suministro y colocación de</t>
    </r>
    <r>
      <rPr>
        <b/>
        <sz val="9"/>
        <rFont val="Arial"/>
        <family val="2"/>
      </rPr>
      <t xml:space="preserve"> ventana corrediza (V-15), en sanitario de hombres</t>
    </r>
    <r>
      <rPr>
        <sz val="9"/>
        <rFont val="Arial"/>
        <family val="2"/>
      </rPr>
      <t>, de 1.98x 0.30  mts. y 2" de espesor, cristal transparente inastillable de 6 mm. de espesor con pelicula 3M. Con perfil herculite de aluminio anonizado natural de 1/2" marca Cuprum o similar, mod. 8327. (En ventana corrediza colocar jaladera con pasador).  Incluye: silicón transparente Dow-corning anti-hongos, atiesador de cristal templado de 12mm., herramienta, mano de obra  y todo lo necesario para su correcta colocación.</t>
    </r>
  </si>
  <si>
    <r>
      <rPr>
        <sz val="9"/>
        <rFont val="Arial"/>
        <family val="2"/>
      </rPr>
      <t xml:space="preserve">Suministro y colocación de </t>
    </r>
    <r>
      <rPr>
        <b/>
        <sz val="9"/>
        <rFont val="Arial"/>
        <family val="2"/>
      </rPr>
      <t>ventana corrediza (V-16), en cuarto de aseo</t>
    </r>
    <r>
      <rPr>
        <sz val="9"/>
        <rFont val="Arial"/>
        <family val="2"/>
      </rPr>
      <t>, de 1.98 x 0.30mts. y 2" de espesor, vidrio multi-laminado mca. Saint Gobaint Glass modelo SGG Stadip 9595959595.10, de 0,65 mm de espesor con blindaje antibalas tipo "B". Con perfil herculite de aluminio anonizado natural de 1/2" marca Cuprum o similar, mod. 8327. (En ventana corrediza colocar jaladera con pasador).  Incluye: silicón transparente Dow-corning anti-hongos, atiesador de cristal templado de 12mm. silicón, herramienta, mano de obra  y todo lo necesario para su correcta colocación.</t>
    </r>
  </si>
  <si>
    <r>
      <rPr>
        <sz val="9"/>
        <rFont val="Arial"/>
        <family val="2"/>
      </rPr>
      <t>Suministro y colocación de</t>
    </r>
    <r>
      <rPr>
        <b/>
        <sz val="9"/>
        <rFont val="Arial"/>
        <family val="2"/>
      </rPr>
      <t xml:space="preserve"> ventana (V-17), en recinto oficial de guardia</t>
    </r>
    <r>
      <rPr>
        <sz val="9"/>
        <rFont val="Arial"/>
        <family val="2"/>
      </rPr>
      <t xml:space="preserve"> (recamara) de 2.595 x 2.40  mts. (con divisiones a cada 90 cm.) y 3" de espesor,vidrio multi-laminado mca. Saint Gobaint Glass modelo SGG Stadip 9595959595.10, de 0,65 mm de espesor con blindaje antibalas tipo "B".  Con perfil herculite de aluminio anonizado natural de 1/2" marca Cuprum o similar, mod. 8327. Incluye: cordón continuo de sellador transparente marca fester o similar, atiesador de cristal templado de 12mm., herramienta, mano de obra  y todo lo necesario para su correcta colocación.</t>
    </r>
  </si>
  <si>
    <r>
      <rPr>
        <sz val="9"/>
        <rFont val="Arial"/>
        <family val="2"/>
      </rPr>
      <t>Suministro y colocación de</t>
    </r>
    <r>
      <rPr>
        <b/>
        <sz val="9"/>
        <rFont val="Arial"/>
        <family val="2"/>
      </rPr>
      <t xml:space="preserve"> ventana corrediza (V-18), en baño completo</t>
    </r>
    <r>
      <rPr>
        <sz val="9"/>
        <rFont val="Arial"/>
        <family val="2"/>
      </rPr>
      <t>, de 8.295 x 0.30  mts. (con divisiones a cada 90 cm.) y 2" de espesor, con costilla a base de vidrio multi-laminado mca. Saint Gobaint Glass modelo SGG Stadip 9595959595.10, de 0,65 mm de espesor con blindaje antibalas tipo "B". Con perfil herculite de aluminio anonizado natural de 1/2" marca Cuprum o similar, mod. 8327. (En ventana corrediza colocar jaladera con pasador).  Incluye: silicón transparente Dow-corning anti-hongos, atiesador de cristal templado de 12mm., herramienta, mano de obra  y todo lo necesario para su correcta colocación.</t>
    </r>
  </si>
  <si>
    <r>
      <rPr>
        <sz val="9"/>
        <rFont val="Arial"/>
        <family val="2"/>
      </rPr>
      <t>Suministro y colocación de</t>
    </r>
    <r>
      <rPr>
        <b/>
        <sz val="9"/>
        <rFont val="Arial"/>
        <family val="2"/>
      </rPr>
      <t xml:space="preserve"> ventana (V-19), en oficida de comandante</t>
    </r>
    <r>
      <rPr>
        <sz val="9"/>
        <rFont val="Arial"/>
        <family val="2"/>
      </rPr>
      <t xml:space="preserve"> (cocineta), de 7.425 x 2.25  mts.  y 3" de espesor, de Vidrio laminado mca. Saint Global Glass modelo Stadip Protect de 0,76 mm de espesor.. Con perfil herculite de aluminio anonizado natural de 1/2" marca Cuprum o similar, mod. 8327, puerta de cristal de 12 mm. Stadip compuesto de 1 vidrio SGG marca Saint Goban o equivalente. (En puerta colocar jaladera). Incluye: cordón continuo de sellador transparente marca fester o similar, atiesador de cristal templado de 12mm., herramienta, mano de obra  y todo lo necesario para su correcta colocación.</t>
    </r>
  </si>
  <si>
    <r>
      <rPr>
        <sz val="9"/>
        <rFont val="Arial"/>
        <family val="2"/>
      </rPr>
      <t>Suministro y colocación de</t>
    </r>
    <r>
      <rPr>
        <b/>
        <sz val="9"/>
        <rFont val="Arial"/>
        <family val="2"/>
      </rPr>
      <t xml:space="preserve"> canceleria (V-20), en oficida de comandante</t>
    </r>
    <r>
      <rPr>
        <sz val="9"/>
        <rFont val="Arial"/>
        <family val="2"/>
      </rPr>
      <t xml:space="preserve"> (cocineta), de 4.425 x 2.40  mts.  y 3" de espesor, de cristal Stadip compuesto de 2 vidrios SGG Planilux de 6 mm., con una lamina "PVT 0.38mm." marca Saint Goban o tecnicamente equivalente. Con perfil herculite de aluminio anonizado natural de 1/2" marca Cuprum o similar, mod. 8327, puerta de cristal de 12 mm. Stadip compuesto de 1 vidrio SGG marca Saint Goban o equivalente. (En puerta colocar jaladera). Incluye: cordón continuo de sellador transparente marca fester o similar, atiesador de cristal templado de 12mm., herramienta, mano de obra  y todo lo necesario para su correcta colocación.</t>
    </r>
  </si>
  <si>
    <r>
      <rPr>
        <sz val="9"/>
        <rFont val="Arial"/>
        <family val="2"/>
      </rPr>
      <t>Suministro y colocación de</t>
    </r>
    <r>
      <rPr>
        <b/>
        <sz val="9"/>
        <rFont val="Arial"/>
        <family val="2"/>
      </rPr>
      <t xml:space="preserve"> ventana (V-21), en oficina administrativa</t>
    </r>
    <r>
      <rPr>
        <sz val="9"/>
        <rFont val="Arial"/>
        <family val="2"/>
      </rPr>
      <t>, de 3.50 x 2.40  mts. (con divisiones a cada 90 cm.) y 3" de espesor, vidrio multi-laminado mca. Saint Gobaint Glass modelo SGG Stadip 9595959595.10, de 0,65 mm de espesor con blindaje antibalas tipo "B". Con perfil herculite de aluminio anonizado natural de 1/2" marca Cuprum o similar, mod. 8327. Incluye: cordón continuo de sellador transparente marca fester o similar, atiesador de cristal templado de 12mm., herramienta, mano de obra  y todo lo necesario para su correcta colocación.</t>
    </r>
  </si>
  <si>
    <r>
      <rPr>
        <sz val="9"/>
        <rFont val="Arial"/>
        <family val="2"/>
      </rPr>
      <t>Suministro y colocación de</t>
    </r>
    <r>
      <rPr>
        <b/>
        <sz val="9"/>
        <rFont val="Arial"/>
        <family val="2"/>
      </rPr>
      <t xml:space="preserve"> ventana (V-22), en oficina administrativa</t>
    </r>
    <r>
      <rPr>
        <sz val="9"/>
        <rFont val="Arial"/>
        <family val="2"/>
      </rPr>
      <t>, de 8.430 x 2.40  mts. (con divisiones a cada 90 cm.) y 3" de espesor,vidrio multi-laminado mca. Saint Gobaint Glass modelo SGG Stadip 9595959595.10, de 0,65 mm de espesor con blindaje antibalas tipo "B". Con perfil herculite de aluminio anonizado natural de 1/2" marca Cuprum o similar, mod. 8327. Incluye: cordón continuo de sellador transparente marca fester o similar, atiesador de cristal templado de 12mm., herramienta, mano de obra  y todo lo necesario para su correcta colocación.</t>
    </r>
  </si>
  <si>
    <r>
      <rPr>
        <sz val="9"/>
        <rFont val="Arial"/>
        <family val="2"/>
      </rPr>
      <t>Suministro y colocación de</t>
    </r>
    <r>
      <rPr>
        <b/>
        <sz val="9"/>
        <rFont val="Arial"/>
        <family val="2"/>
      </rPr>
      <t xml:space="preserve"> ventana corrediza (V-23), en oficina administrativa y archivo</t>
    </r>
    <r>
      <rPr>
        <sz val="9"/>
        <rFont val="Arial"/>
        <family val="2"/>
      </rPr>
      <t>, de 5.10 x 0.30  mts. (con divisiones a cada 90 cm.) y 2" de espesor, de cristal transparente inastillable de 6mm. de espesor con pelicula 3M. Con perfil herculite de aluminio anonizado natural de 1/2" marca Cuprum o similar, mod. 8327. (En ventana corrediza colocar jaladera con pasador).  Incluye:  silicón transparente Dow-corning anti-hongos, herramienta, mano de obra  y todo lo necesario para su correcta colocación.</t>
    </r>
  </si>
  <si>
    <r>
      <rPr>
        <sz val="9"/>
        <rFont val="Arial"/>
        <family val="2"/>
      </rPr>
      <t>Suministro y colocación de</t>
    </r>
    <r>
      <rPr>
        <b/>
        <sz val="9"/>
        <rFont val="Arial"/>
        <family val="2"/>
      </rPr>
      <t xml:space="preserve"> canceleria (V-24), en oficida administrativa</t>
    </r>
    <r>
      <rPr>
        <sz val="9"/>
        <rFont val="Arial"/>
        <family val="2"/>
      </rPr>
      <t>, de 4.425 x 2.40  mts.  y 3" de espesor, de cristal Stadip compuesto de 2 vidrios SGG Planilux de 6 mm., con una lamina "PVT 0.38mm." marca Saint Goban o tecnicamente equivalente. Con perfil herculite de aluminio anonizado natural de 1/2" marca Cuprum o similar, mod. 8327, puerta de cristal de 12 mm. Stadip compuesto de 1 vidrio SGG marca Saint Goban o equivalente. (En puerta colocar jaladera). Incluye: cordón continuo de sellador transparente marca fester o similar, atiesador de cristal templado de 12mm., herramienta, mano de obra  y todo lo necesario para su correcta colocación.</t>
    </r>
  </si>
  <si>
    <r>
      <rPr>
        <sz val="9"/>
        <rFont val="Arial"/>
        <family val="2"/>
      </rPr>
      <t>Suministro y colocación de</t>
    </r>
    <r>
      <rPr>
        <b/>
        <sz val="9"/>
        <rFont val="Arial"/>
        <family val="2"/>
      </rPr>
      <t xml:space="preserve"> ventana corrediza (V-25), en archivo</t>
    </r>
    <r>
      <rPr>
        <sz val="9"/>
        <rFont val="Arial"/>
        <family val="2"/>
      </rPr>
      <t>, de 3.125 x 0.30  mts. (con divisiones a cada 90 cm.) y 2" de espesor, de cristal transparente inastillable de 6mm. de espesor con pelicula 3M. Con perfil herculite de aluminio anonizado natural de 1/2" marca Cuprum o similar, mod. 8327. (En ventana corrediza colocar jaladera con pasador).  Incluye:  silicón transparente Dow-corning anti-hongos, herramienta, mano de obra  y todo lo necesario para su correcta colocación.</t>
    </r>
  </si>
  <si>
    <r>
      <rPr>
        <sz val="9"/>
        <rFont val="Arial"/>
        <family val="2"/>
      </rPr>
      <t>Suministro y colocación de</t>
    </r>
    <r>
      <rPr>
        <b/>
        <sz val="9"/>
        <rFont val="Arial"/>
        <family val="2"/>
      </rPr>
      <t xml:space="preserve"> ventana corrediza (V-26), en oficina de presupuesto de la comisaria</t>
    </r>
    <r>
      <rPr>
        <sz val="9"/>
        <rFont val="Arial"/>
        <family val="2"/>
      </rPr>
      <t>, de 5.25 x 0.30  mts. (con divisiones a cada 90 cm.) y 2" de espesor, de cristal transparente inastillable de 6mm. de espesor con pelicula 3M. Con perfil herculite de aluminio anonizado natural de 1/2" marca Cuprum o similar, mod. 8327. (En ventana corrediza colocar jaladera con pasador).  Incluye:  silicón transparente Dow-corning anti-hongos, herramienta, mano de obra  y todo lo necesario para su correcta colocación.</t>
    </r>
  </si>
  <si>
    <r>
      <rPr>
        <sz val="9"/>
        <rFont val="Arial"/>
        <family val="2"/>
      </rPr>
      <t>Suministro y colocación de</t>
    </r>
    <r>
      <rPr>
        <b/>
        <sz val="9"/>
        <rFont val="Arial"/>
        <family val="2"/>
      </rPr>
      <t xml:space="preserve"> ventana corrediza (V-27), en archivo</t>
    </r>
    <r>
      <rPr>
        <sz val="9"/>
        <rFont val="Arial"/>
        <family val="2"/>
      </rPr>
      <t>, de 3.575 x 0.30  mts. (con divisiones a cada 90 cm.) y 2" de espesor, de cristal transparente inastillable de 6mm. de espesor con pelicula 3M. Con perfil herculite de aluminio anonizado natural de 1/2" marca Cuprum o similar, mod. 8327. (En ventana corrediza colocar jaladera con pasador).  Incluye:  silicón transparente Dow-corning anti-hongos, herramienta, mano de obra  y todo lo necesario para su correcta colocación.</t>
    </r>
  </si>
  <si>
    <r>
      <rPr>
        <sz val="9"/>
        <rFont val="Arial"/>
        <family val="2"/>
      </rPr>
      <t>Suministro y colocación de</t>
    </r>
    <r>
      <rPr>
        <b/>
        <sz val="9"/>
        <rFont val="Arial"/>
        <family val="2"/>
      </rPr>
      <t xml:space="preserve"> ventana (V-28)</t>
    </r>
    <r>
      <rPr>
        <sz val="9"/>
        <rFont val="Arial"/>
        <family val="2"/>
      </rPr>
      <t xml:space="preserve">, </t>
    </r>
    <r>
      <rPr>
        <b/>
        <sz val="9"/>
        <rFont val="Arial"/>
        <family val="2"/>
      </rPr>
      <t>en oficina de presupuesto de la comisaria</t>
    </r>
    <r>
      <rPr>
        <sz val="9"/>
        <rFont val="Arial"/>
        <family val="2"/>
      </rPr>
      <t>, de 3.825 x 2.40  mts. (con divisiones a cada 90 cm.) y 3" de espesor, vidrio multi-laminado mca. Saint Gobaint Glass modelo SGG Stadip 9595959595.10, de 0,65 mm de espesor con blindaje antibalas tipo "B". Con perfil herculite de aluminio anonizado natural de 1/2" marca Cuprum o similar, mod. 8327. Incluye: cordón continuo de sellador transparente marca fester o similar, atiesador de cristal templado de 12mm., herramienta, mano de obra  y todo lo necesario para su correcta colocación.</t>
    </r>
  </si>
  <si>
    <r>
      <rPr>
        <sz val="9"/>
        <rFont val="Arial"/>
        <family val="2"/>
      </rPr>
      <t>Suministro y colocación de</t>
    </r>
    <r>
      <rPr>
        <b/>
        <sz val="9"/>
        <rFont val="Arial"/>
        <family val="2"/>
      </rPr>
      <t xml:space="preserve"> ventana corrediza (V-29), en oficina de presupuesto de la comisaria</t>
    </r>
    <r>
      <rPr>
        <sz val="9"/>
        <rFont val="Arial"/>
        <family val="2"/>
      </rPr>
      <t>, de 5.075 x 2.40  mts. (con divisiones a cada 90 cm.) y 2" de espesor, de cristal transparente inastillable de 6mm. de espesor con pelicula 3M. Con perfil herculite de aluminio anonizado natural de 1/2" marca Cuprum o similar, mod. 8327. (En ventana corrediza colocar jaladera con pasador).  Incluye:  silicón transparente Dow-corning anti-hongos, herramienta, mano de obra  y todo lo necesario para su correcta colocación.</t>
    </r>
  </si>
  <si>
    <r>
      <rPr>
        <sz val="9"/>
        <rFont val="Arial"/>
        <family val="2"/>
      </rPr>
      <t>Suministro y colocación de</t>
    </r>
    <r>
      <rPr>
        <b/>
        <sz val="9"/>
        <rFont val="Arial"/>
        <family val="2"/>
      </rPr>
      <t xml:space="preserve"> ventana (V-30)</t>
    </r>
    <r>
      <rPr>
        <sz val="9"/>
        <rFont val="Arial"/>
        <family val="2"/>
      </rPr>
      <t xml:space="preserve">, </t>
    </r>
    <r>
      <rPr>
        <b/>
        <sz val="9"/>
        <rFont val="Arial"/>
        <family val="2"/>
      </rPr>
      <t>en escaleras</t>
    </r>
    <r>
      <rPr>
        <sz val="9"/>
        <rFont val="Arial"/>
        <family val="2"/>
      </rPr>
      <t>, de 3.75 x 2.40  mts. (con divisiones a cada 90 cm.) y 3" de espesor, vidrio multi-laminado mca. Saint Gobaint Glass modelo SGG Stadip 9595959595.10, de 0,65 mm de espesor con blindaje antibalas tipo "B". Con perfil herculite de aluminio anonizado natural de 1/2" marca Cuprum o similar, mod. 8327. Incluye: cordón continuo de sellador transparente marca fester o similar, atiesador de cristal templado de 12mm., herramienta, mano de obra  y todo lo necesario para su correcta colocación.</t>
    </r>
  </si>
  <si>
    <r>
      <rPr>
        <sz val="9"/>
        <rFont val="Arial"/>
        <family val="2"/>
      </rPr>
      <t>Suministro y colocación de</t>
    </r>
    <r>
      <rPr>
        <b/>
        <sz val="9"/>
        <rFont val="Arial"/>
        <family val="2"/>
      </rPr>
      <t xml:space="preserve"> ventana corrediza (V-31), en oficina de presupuesto de la comisaria</t>
    </r>
    <r>
      <rPr>
        <sz val="9"/>
        <rFont val="Arial"/>
        <family val="2"/>
      </rPr>
      <t>, de 5.25 x 0.30  mts. (con divisiones a cada 90 cm.) y 2" de espesor, de cristal transparente inastillable de 6mm. de espesor con pelicula 3M. Con perfil herculite de aluminio anonizado natural de 1/2" marca Cuprum o similar, mod. 8327. (En ventana corrediza colocar jaladera con pasador).  Incluye:  silicón transparente Dow-corning anti-hongos, herramienta, mano de obra  y todo lo necesario para su correcta colocación.</t>
    </r>
  </si>
  <si>
    <r>
      <rPr>
        <sz val="9"/>
        <rFont val="Arial"/>
        <family val="2"/>
      </rPr>
      <t>Suministro y colocación de</t>
    </r>
    <r>
      <rPr>
        <b/>
        <sz val="9"/>
        <rFont val="Arial"/>
        <family val="2"/>
      </rPr>
      <t xml:space="preserve"> ventana corrediza (V-32), en bodega</t>
    </r>
    <r>
      <rPr>
        <sz val="9"/>
        <rFont val="Arial"/>
        <family val="2"/>
      </rPr>
      <t>, de 3.975 x 0.30  mts. (con divisiones a cada 90 cm.) y 2" de espesor, de vidrio multi-laminado mca. Saint Gobaint Glass modelo SGG Stadip 9595959595.10, de 0,65 mm de espesor con blindaje antibalas tipo "B". Con perfil herculite de aluminio anonizado natural de 1/2" marca Cuprum o similar, mod. 8327. (En ventana corrediza colocar jaladera con pasador).  Incluye:  silicón transparente Dow-corning anti-hongos, herramienta, mano de obra  y todo lo necesario para su correcta colocación.</t>
    </r>
  </si>
  <si>
    <r>
      <rPr>
        <sz val="9"/>
        <rFont val="Arial"/>
        <family val="2"/>
      </rPr>
      <t>Suministro y colocación de</t>
    </r>
    <r>
      <rPr>
        <b/>
        <sz val="9"/>
        <rFont val="Arial"/>
        <family val="2"/>
      </rPr>
      <t xml:space="preserve"> canceleria (V-33), en recinto oficial de guardia</t>
    </r>
    <r>
      <rPr>
        <sz val="9"/>
        <rFont val="Arial"/>
        <family val="2"/>
      </rPr>
      <t xml:space="preserve"> (centra de radio y oficina central)  de 3.405 x 2.40 mts. (con divisiones a cada 90 cm.) y 3" de espesor, con costilla a base de cristal Stadip compuesto de 2 vidrios SGG planilux de 6 mm c/u, y una lámina de "PVT 0.38mm", marca Saint Gobain o tecnicamente equival</t>
    </r>
    <r>
      <rPr>
        <sz val="9"/>
        <color theme="1"/>
        <rFont val="Arial"/>
        <family val="2"/>
      </rPr>
      <t xml:space="preserve">ente. Con perfil herculite de aluminio anonizado natural de 1/2" marca Cuprum o similar, mod. 8327, </t>
    </r>
    <r>
      <rPr>
        <sz val="9"/>
        <rFont val="Arial"/>
        <family val="2"/>
      </rPr>
      <t>puerta de cristal de 12 mm. Stadip compuesto de 1 vidrio SGG "Santinovo claro" marca Sanint Goban o equivalente. Incluye: cordón continuo de sellador transparente marca fester o similar, jaladera en puerta, herramienta, mano de obra  y todo lo necesario para su correcta colocación.</t>
    </r>
  </si>
  <si>
    <r>
      <rPr>
        <sz val="9"/>
        <rFont val="Arial"/>
        <family val="2"/>
      </rPr>
      <t>Suministro y colocación de</t>
    </r>
    <r>
      <rPr>
        <b/>
        <sz val="9"/>
        <rFont val="Arial"/>
        <family val="2"/>
      </rPr>
      <t xml:space="preserve"> ventana corrediza (V-34), en recinto oficial de guardia </t>
    </r>
    <r>
      <rPr>
        <sz val="9"/>
        <rFont val="Arial"/>
        <family val="2"/>
      </rPr>
      <t>(oficina central), de 3.975 x 0.30  mts. (con divisiones a cada 90 cm.) y 2" de espesor, de cristal transparente inastillable de 6mm. de espesor con pelicula 3M. Con perfil herculite de aluminio anonizado natural de 1/2" marca Cuprum o similar, mod. 8327. (En ventana corrediza colocar jaladera con pasador).  Incluye:  silicón transparente Dow-corning anti-hongos, herramienta, mano de obra  y todo lo necesario para su correcta colocación.</t>
    </r>
  </si>
  <si>
    <t>CAN-PFP-35</t>
  </si>
  <si>
    <r>
      <rPr>
        <sz val="9"/>
        <rFont val="Arial"/>
        <family val="2"/>
      </rPr>
      <t>Suministro y colocación de</t>
    </r>
    <r>
      <rPr>
        <b/>
        <sz val="9"/>
        <rFont val="Arial"/>
        <family val="2"/>
      </rPr>
      <t xml:space="preserve"> ventana (V-35)</t>
    </r>
    <r>
      <rPr>
        <sz val="9"/>
        <rFont val="Arial"/>
        <family val="2"/>
      </rPr>
      <t xml:space="preserve">, </t>
    </r>
    <r>
      <rPr>
        <b/>
        <sz val="9"/>
        <rFont val="Arial"/>
        <family val="2"/>
      </rPr>
      <t xml:space="preserve">en recinto oficial de guardia </t>
    </r>
    <r>
      <rPr>
        <sz val="9"/>
        <rFont val="Arial"/>
        <family val="2"/>
      </rPr>
      <t>(oficina central y vestibulo/recepción), de 16.20 x 2.40  mts. (con divisiones a cada 90 cm.) y 3" de espesor, Vidrio laminado mca. Saint Global Glass modelo Stadip Protect de 0,76 mm de espesor. Con perfil herculite de aluminio anonizado natural de 1/2" marca Cuprum o similar, mod. 8327. Incluye: cordón continuo de sellador transparente marca fester o similar, atiesador de cristal templado de 12mm., herramienta, mano de obra  y todo lo necesario para su correcta colocación.</t>
    </r>
  </si>
  <si>
    <t>CAN-PFP-36</t>
  </si>
  <si>
    <r>
      <rPr>
        <sz val="9"/>
        <rFont val="Arial"/>
        <family val="2"/>
      </rPr>
      <t>Suministro y colocación de</t>
    </r>
    <r>
      <rPr>
        <b/>
        <sz val="9"/>
        <rFont val="Arial"/>
        <family val="2"/>
      </rPr>
      <t xml:space="preserve"> canceleria (V-36), en recinto oficial de guardia</t>
    </r>
    <r>
      <rPr>
        <sz val="9"/>
        <rFont val="Arial"/>
        <family val="2"/>
      </rPr>
      <t xml:space="preserve"> (centra de radio y oficina central)  de 3.405 x 2.40 mts. (con divisiones a cada 90 cm.) y 3" de espesor, con costilla a base de cristal Stadip compuesto de 2 vidrios SGG planilux de 6 mm c/u, y una lámina de "PVT 0.38mm", marca Saint Gobain o tecnicamente equival</t>
    </r>
    <r>
      <rPr>
        <sz val="9"/>
        <color theme="1"/>
        <rFont val="Arial"/>
        <family val="2"/>
      </rPr>
      <t xml:space="preserve">ente. Con perfil herculite de aluminio anonizado natural de 1/2" marca Cuprum o similar, mod. 8327, </t>
    </r>
    <r>
      <rPr>
        <sz val="9"/>
        <rFont val="Arial"/>
        <family val="2"/>
      </rPr>
      <t>puerta de cristal de 12 mm. Stadip compuesto de 1 vidrio SGG "Santinovo claro" marca Sanint Goban o equivalente. Incluye: cordón continuo de sellador transparente marca fester o similar, jaladera en puerta, herramienta, mano de obra  y todo lo necesario para su correcta colocación.</t>
    </r>
  </si>
  <si>
    <t>CAN-PFP-37</t>
  </si>
  <si>
    <r>
      <rPr>
        <sz val="9"/>
        <rFont val="Arial"/>
        <family val="2"/>
      </rPr>
      <t>Suministro y colocación de</t>
    </r>
    <r>
      <rPr>
        <b/>
        <sz val="9"/>
        <rFont val="Arial"/>
        <family val="2"/>
      </rPr>
      <t xml:space="preserve"> ventana corrediza (V-37), en recinto oficial de guardia </t>
    </r>
    <r>
      <rPr>
        <sz val="9"/>
        <rFont val="Arial"/>
        <family val="2"/>
      </rPr>
      <t>(recepción), de 3.75 x 0.30  mts. (con divisiones a cada 90 cm.) y 2" de espesor, de cristal transparente inastillable de 6mm. de espesor con pelicula 3M. Con perfil herculite de aluminio anonizado natural de 1/2" marca Cuprum o similar, mod. 8327. (En ventana corrediza colocar jaladera con pasador).  Incluye:  silicón transparente Dow-corning anti-hongos, herramienta, mano de obra  y todo lo necesario para su correcta colocación.</t>
    </r>
  </si>
  <si>
    <t>CAN-PFP-38</t>
  </si>
  <si>
    <r>
      <rPr>
        <sz val="9"/>
        <rFont val="Arial"/>
        <family val="2"/>
      </rPr>
      <t>Suministro y colocación de</t>
    </r>
    <r>
      <rPr>
        <b/>
        <sz val="9"/>
        <rFont val="Arial"/>
        <family val="2"/>
      </rPr>
      <t xml:space="preserve"> ventana (V-38)</t>
    </r>
    <r>
      <rPr>
        <sz val="9"/>
        <rFont val="Arial"/>
        <family val="2"/>
      </rPr>
      <t xml:space="preserve">, </t>
    </r>
    <r>
      <rPr>
        <b/>
        <sz val="9"/>
        <rFont val="Arial"/>
        <family val="2"/>
      </rPr>
      <t xml:space="preserve">en recinto oficial de guardia </t>
    </r>
    <r>
      <rPr>
        <sz val="9"/>
        <rFont val="Arial"/>
        <family val="2"/>
      </rPr>
      <t>(recepción) y vestibulo/recepción, de 2.39 x 2.40  mts. (con divisiones a cada 90 cm.) y 3" de espesor, cristal Stadip compuesto de 2 vidrios SGG planilux de 6 mm., una lamina de "PVT 0.38mm." marca Saint Goban o equivalente. Con perfil herculite de aluminio anonizado natural de 1/2" marca Cuprum o similar, mod. 8327. Incluye: cordón continuo de sellador transparente marca fester o similar, atiesador de cristal templado de 12mm., herramienta, mano de obra  y todo lo necesario para su correcta colocación.</t>
    </r>
  </si>
  <si>
    <t>CAN-PFP-39</t>
  </si>
  <si>
    <r>
      <rPr>
        <sz val="9"/>
        <rFont val="Arial"/>
        <family val="2"/>
      </rPr>
      <t>Suministro y colocación de</t>
    </r>
    <r>
      <rPr>
        <b/>
        <sz val="9"/>
        <rFont val="Arial"/>
        <family val="2"/>
      </rPr>
      <t xml:space="preserve"> canceleria (V-39), en sala de juntas, </t>
    </r>
    <r>
      <rPr>
        <sz val="9"/>
        <rFont val="Arial"/>
        <family val="2"/>
      </rPr>
      <t>de 4.155 x 2.40 mts. (con divisiones a cada 90 cm.) y 3" de espesor, con costilla a base de cristal Stadip compuesto de 2 vidrios SGG planilux de 6 mm c/u, y una lámina de "PVT 0.38mm", marca Saint Gobain o tecnicamente equival</t>
    </r>
    <r>
      <rPr>
        <sz val="9"/>
        <color theme="1"/>
        <rFont val="Arial"/>
        <family val="2"/>
      </rPr>
      <t xml:space="preserve">ente. Con perfil herculite de aluminio anonizado natural de 1/2" marca Cuprum o similar, mod. 8327, </t>
    </r>
    <r>
      <rPr>
        <sz val="9"/>
        <rFont val="Arial"/>
        <family val="2"/>
      </rPr>
      <t>puerta de cristal de 12 mm. Stadip compuesto de 1 vidrio SGG "Santinovo claro" marca Sanint Goban o equivalente. Incluye: cordón continuo de sellador transparente marca fester o similar, jaladera en puerta, herramienta, mano de obra  y todo lo necesario para su correcta colocación.</t>
    </r>
  </si>
  <si>
    <t>CAN-PFP-40</t>
  </si>
  <si>
    <r>
      <rPr>
        <sz val="9"/>
        <rFont val="Arial"/>
        <family val="2"/>
      </rPr>
      <t>Suministro y colocación de</t>
    </r>
    <r>
      <rPr>
        <b/>
        <sz val="9"/>
        <rFont val="Arial"/>
        <family val="2"/>
      </rPr>
      <t xml:space="preserve"> canceleria (V-40), en sala de juntas, </t>
    </r>
    <r>
      <rPr>
        <sz val="9"/>
        <rFont val="Arial"/>
        <family val="2"/>
      </rPr>
      <t>de 4.50 x 2.40 mts. (con divisiones a cada 90 cm.) y 3" de espesor, con costilla a base de cristal Stadip compuesto de 2 vidrios SGG planilux de 6 mm c/u, y una lámina de "PVT 0.38mm", marca Saint Gobain o tecnicamente equival</t>
    </r>
    <r>
      <rPr>
        <sz val="9"/>
        <color theme="1"/>
        <rFont val="Arial"/>
        <family val="2"/>
      </rPr>
      <t xml:space="preserve">ente. Con perfil herculite de aluminio anonizado natural de 1/2" marca Cuprum o similar, mod. 8327, </t>
    </r>
    <r>
      <rPr>
        <sz val="9"/>
        <rFont val="Arial"/>
        <family val="2"/>
      </rPr>
      <t>puerta de cristal de 12 mm. Stadip compuesto de 1 vidrio SGG "Santinovo claro" marca Sanint Goban o equivalente. Incluye: cordón continuo de sellador transparente marca fester o similar, jaladera en puerta, herramienta, mano de obra  y todo lo necesario para su correcta colocación.</t>
    </r>
  </si>
  <si>
    <t>CAN-PFP-41</t>
  </si>
  <si>
    <r>
      <rPr>
        <sz val="9"/>
        <rFont val="Arial"/>
        <family val="2"/>
      </rPr>
      <t>Suministro y colocación de</t>
    </r>
    <r>
      <rPr>
        <b/>
        <sz val="9"/>
        <rFont val="Arial"/>
        <family val="2"/>
      </rPr>
      <t xml:space="preserve"> ventana corrediza (V-41), en oficina de comandante</t>
    </r>
    <r>
      <rPr>
        <sz val="9"/>
        <rFont val="Arial"/>
        <family val="2"/>
      </rPr>
      <t>, de 11.668 x 0.30  mts. (con divisiones a cada 90 cm.) y 2" de espesor, de cristal transparente inastillable de 6mm. de espesor con pelicula 3M. Con perfil herculite de aluminio anonizado natural de 1/2" marca Cuprum o similar, mod. 8327. (En ventana corrediza colocar jaladera con pasador).  Incluye:  silicón transparente Dow-corning anti-hongos, herramienta, mano de obra  y todo lo necesario para su correcta colocación.</t>
    </r>
  </si>
  <si>
    <t>CAN-PFP-42</t>
  </si>
  <si>
    <r>
      <rPr>
        <sz val="9"/>
        <rFont val="Arial"/>
        <family val="2"/>
      </rPr>
      <t xml:space="preserve">Suministro y colocación de </t>
    </r>
    <r>
      <rPr>
        <b/>
        <sz val="9"/>
        <rFont val="Arial"/>
        <family val="2"/>
      </rPr>
      <t>ventana  (V-42), en Oficina del comandante</t>
    </r>
    <r>
      <rPr>
        <sz val="9"/>
        <rFont val="Arial"/>
        <family val="2"/>
      </rPr>
      <t>, de 4.971 x 2.40  mts. (con divisiones a cada 90 cm.) y 3" de espesor, vidrio multi-laminado mca. Saint Gobaint Glass modelo SGG Stadip 9595959595.10, de 0,65 mm de espesor con blindaje antibalas tipo "B". Con perfil herculite de aluminio anonizado natural de 1/2" marca Cuprum o similar, mod. 8327. Incluye: cordón continuo de sellador transparente marca fester o similar, jaladera en puerta, herramienta, mano de obra  y todo lo necesario para su correcta colocación.</t>
    </r>
  </si>
  <si>
    <t>CAN-PFP-43</t>
  </si>
  <si>
    <r>
      <rPr>
        <sz val="9"/>
        <rFont val="Arial"/>
        <family val="2"/>
      </rPr>
      <t>Suministro y colocación de</t>
    </r>
    <r>
      <rPr>
        <b/>
        <sz val="9"/>
        <rFont val="Arial"/>
        <family val="2"/>
      </rPr>
      <t xml:space="preserve"> ventana (V-43)</t>
    </r>
    <r>
      <rPr>
        <sz val="9"/>
        <rFont val="Arial"/>
        <family val="2"/>
      </rPr>
      <t xml:space="preserve">, </t>
    </r>
    <r>
      <rPr>
        <b/>
        <sz val="9"/>
        <rFont val="Arial"/>
        <family val="2"/>
      </rPr>
      <t>en oficina de comandante</t>
    </r>
    <r>
      <rPr>
        <sz val="9"/>
        <rFont val="Arial"/>
        <family val="2"/>
      </rPr>
      <t>, de 2.624 x 2.40  mts. (con divisiones a cada 90 cm.) y 3" de espesor, vidrio multi-laminado mca. Saint Gobaint Glass modelo SGG Stadip 9595959595.10, de 0,65 mm de espesor con blindaje antibalas tipo "B". Con perfil herculite de aluminio anonizado natural de 1/2" marca Cuprum o similar, mod. 8327. Incluye: cordón continuo de sellador transparente marca fester o similar, atiesador de cristal templado de 12mm., herramienta, mano de obra  y todo lo necesario para su correcta colocación.</t>
    </r>
  </si>
  <si>
    <t>CAN-PFP-44</t>
  </si>
  <si>
    <r>
      <rPr>
        <sz val="9"/>
        <rFont val="Arial"/>
        <family val="2"/>
      </rPr>
      <t>Suministro y colocación de</t>
    </r>
    <r>
      <rPr>
        <b/>
        <sz val="9"/>
        <rFont val="Arial"/>
        <family val="2"/>
      </rPr>
      <t xml:space="preserve"> ventana (V-44)</t>
    </r>
    <r>
      <rPr>
        <sz val="9"/>
        <rFont val="Arial"/>
        <family val="2"/>
      </rPr>
      <t xml:space="preserve">, </t>
    </r>
    <r>
      <rPr>
        <b/>
        <sz val="9"/>
        <rFont val="Arial"/>
        <family val="2"/>
      </rPr>
      <t>en oficina de comandante</t>
    </r>
    <r>
      <rPr>
        <sz val="9"/>
        <rFont val="Arial"/>
        <family val="2"/>
      </rPr>
      <t>, de 1.97 x 2.40  mts. (con divisiones a cada 90 cm.) y 3" de espesor, vidrio multi-laminado mca. Saint Gobaint Glass modelo SGG Stadip 9595959595.10, de 0,65 mm de espesor con blindaje antibalas tipo "B". Con perfil herculite de aluminio anonizado natural de 1/2" marca Cuprum o similar, mod. 8327. Incluye: cordón continuo de sellador transparente marca fester o similar, atiesador de cristal templado de 12mm., herramienta, mano de obra  y todo lo necesario para su correcta colocación.</t>
    </r>
  </si>
  <si>
    <t>CAN-PFP-45</t>
  </si>
  <si>
    <r>
      <rPr>
        <sz val="9"/>
        <rFont val="Arial"/>
        <family val="2"/>
      </rPr>
      <t>Suministro y colocación de</t>
    </r>
    <r>
      <rPr>
        <b/>
        <sz val="9"/>
        <rFont val="Arial"/>
        <family val="2"/>
      </rPr>
      <t xml:space="preserve"> canceleria (V-45), en oficina del comandante, </t>
    </r>
    <r>
      <rPr>
        <sz val="9"/>
        <rFont val="Arial"/>
        <family val="2"/>
      </rPr>
      <t xml:space="preserve">de 1.97 x </t>
    </r>
    <r>
      <rPr>
        <sz val="9"/>
        <color theme="1"/>
        <rFont val="Arial"/>
        <family val="2"/>
      </rPr>
      <t xml:space="preserve">2.40 </t>
    </r>
    <r>
      <rPr>
        <sz val="9"/>
        <rFont val="Arial"/>
        <family val="2"/>
      </rPr>
      <t>mts. y 3" de espesor, con costilla a base de cristal Stadip compuesto de 2vidrio multi-laminado mca. Saint Gobaint Glass modelo SGG Stadip 9595959595.10, de 0,65 mm de espesor con blindaje antibalas tipo "B"</t>
    </r>
    <r>
      <rPr>
        <sz val="9"/>
        <color theme="1"/>
        <rFont val="Arial"/>
        <family val="2"/>
      </rPr>
      <t xml:space="preserve">. Con perfil herculite de aluminio anonizado natural de 1/2" marca Cuprum o similar, mod. 8327, </t>
    </r>
    <r>
      <rPr>
        <sz val="9"/>
        <rFont val="Arial"/>
        <family val="2"/>
      </rPr>
      <t>puerta de cristal de 12 mm. Stadip compuesto de 1 vidrio SGG "Santinovo claro" marca Sanint Goban o equivalente. Incluye: cordón continuo de sellador transparente marca fester o similar, jaladera en puerta, herramienta, mano de obra  y todo lo necesario para su correcta colocación.</t>
    </r>
  </si>
  <si>
    <t>CAN-PFP-46</t>
  </si>
  <si>
    <r>
      <rPr>
        <sz val="9"/>
        <rFont val="Arial"/>
        <family val="2"/>
      </rPr>
      <t>Suministro y colocación de</t>
    </r>
    <r>
      <rPr>
        <b/>
        <sz val="9"/>
        <rFont val="Arial"/>
        <family val="2"/>
      </rPr>
      <t xml:space="preserve"> ventana corrediza (V-46), en sala de juntas y oficina de comandante</t>
    </r>
    <r>
      <rPr>
        <sz val="9"/>
        <rFont val="Arial"/>
        <family val="2"/>
      </rPr>
      <t>, de 4.50 x 0.30  mts. (con divisiones a cada 90 cm.) y 2" de espesor, de vidrio multi-laminado mca. Saint Gobaint Glass modelo SGG Stadip 9595959595.10, de 0,65 mm de espesor con blindaje antibalas tipo "B". Con perfil herculite de aluminio anonizado natural de 1/2" marca Cuprum o similar, mod. 8327. (En ventana corrediza colocar jaladera con pasador).  Incluye:  silicón transparente Dow-corning anti-hongos, herramienta, mano de obra  y todo lo necesario para su correcta colocación.</t>
    </r>
  </si>
  <si>
    <t>CAN-PFP-47</t>
  </si>
  <si>
    <r>
      <rPr>
        <sz val="9"/>
        <rFont val="Arial"/>
        <family val="2"/>
      </rPr>
      <t>Suministro y colocación de</t>
    </r>
    <r>
      <rPr>
        <b/>
        <sz val="9"/>
        <rFont val="Arial"/>
        <family val="2"/>
      </rPr>
      <t xml:space="preserve"> ventana (V-47)</t>
    </r>
    <r>
      <rPr>
        <sz val="9"/>
        <rFont val="Arial"/>
        <family val="2"/>
      </rPr>
      <t xml:space="preserve">, </t>
    </r>
    <r>
      <rPr>
        <b/>
        <sz val="9"/>
        <rFont val="Arial"/>
        <family val="2"/>
      </rPr>
      <t>en oficina de comandante</t>
    </r>
    <r>
      <rPr>
        <sz val="9"/>
        <rFont val="Arial"/>
        <family val="2"/>
      </rPr>
      <t xml:space="preserve">, de 0.953 </t>
    </r>
    <r>
      <rPr>
        <sz val="9"/>
        <color theme="1"/>
        <rFont val="Arial"/>
        <family val="2"/>
      </rPr>
      <t xml:space="preserve">x 2.40  mts. </t>
    </r>
    <r>
      <rPr>
        <sz val="9"/>
        <rFont val="Arial"/>
        <family val="2"/>
      </rPr>
      <t xml:space="preserve"> y 3" de espesor, cristal Stadip compuesto de 2 vidrio multi-laminado mca. Saint Gobaint Glass modelo SGG Stadip 9595959595.10, de 0,65 mm de espesor con blindaje antibalas tipo "B". Con perfil herculite de aluminio anonizado natural de 1/2" marca Cuprum o similar, mod. 8327. Incluye: cordón continuo de sellador transparente marca fester o similar, atiesador de cristal templado de 12mm., herramienta, mano de obra  y todo lo necesario para su correcta colocación.</t>
    </r>
  </si>
  <si>
    <t>CAN-PFP-48</t>
  </si>
  <si>
    <r>
      <rPr>
        <sz val="9"/>
        <rFont val="Arial"/>
        <family val="2"/>
      </rPr>
      <t>Suministro y colocación de</t>
    </r>
    <r>
      <rPr>
        <b/>
        <sz val="9"/>
        <rFont val="Arial"/>
        <family val="2"/>
      </rPr>
      <t xml:space="preserve"> ventana corrediza (V-48), en recinto oficial de guardia (recamara) y oficina de comandante (dormitorio)</t>
    </r>
    <r>
      <rPr>
        <sz val="9"/>
        <rFont val="Arial"/>
        <family val="2"/>
      </rPr>
      <t>, de 3.60 x 0.30  mts. (con divisiones a cada 90 cm.) y 2" de espesor, de Vidrio laminado mca. Saint Global Glass modelo Stadip Protect de 0,76 mm de espesor.. Con perfil herculite de aluminio anonizado natural de 1/2" marca Cuprum o similar, mod. 8327. (En ventana corrediza colocar jaladera con pasador).  Incluye:  silicón transparente Dow-corning anti-hongos, herramienta, mano de obra  y todo lo necesario para su correcta colocación.</t>
    </r>
  </si>
  <si>
    <r>
      <t>Guarnición trapezoidal de 15x20x50 cms. de concreto F'C=200 KG/CM2 agregado máximo de ¾", Ref. 6 varillas de 3/8" y E de 1/4" a cada 25 cm. acabado pulido con volteador perimetral</t>
    </r>
    <r>
      <rPr>
        <b/>
        <sz val="9"/>
        <rFont val="Arial"/>
        <family val="2"/>
      </rPr>
      <t>.</t>
    </r>
    <r>
      <rPr>
        <sz val="9"/>
        <rFont val="Arial"/>
        <family val="2"/>
      </rPr>
      <t xml:space="preserve">  Incluye: excavación de 35 cm. de profundidad, capa de arena para desplante de 10 cms. de espesor, cimbrado con cimbra metálica, traspaleo y extendido del concreto, vibrado, acabado aparente, juntas con volteador, curado y descimbrado. Incluye el suministro del concreto.</t>
    </r>
  </si>
  <si>
    <t>Pavimento rígido de concreto hidráulico premezclado de 14 cm. de espesor tipo MR-48 acabado texturizado rallado,  con regla vibratoria acabado superficial con peine metalicode ¾" (para acceso a estacionamiento y estacionamiento de edificio de policia federal). Incluye: cimbrado con cimbra metálica, colado, vibrado, curado, descimbrado, material mano de obra y herramienta.</t>
  </si>
  <si>
    <t>Pasa-junta de varilla corrugada del 1/2" a cada 76cms. de 64cms. de longitud. Incluye materiales, ganchos, flete a obra, desperdicios, acarreo hasta el lugar de su utilización, cortes, amarres, pruebas, limpieza y retiro de sobrantes fuera de la obra mano de obra, equipo y herramienta.</t>
  </si>
  <si>
    <t>Pasa-juntas de varilla lisa de 3/4" @30 cms. de 41 cms. de longitud, soportado en canastilla de alambrón de 5/16" y ganchos de 1/4". Incluye materiales, ganchos, flete a obra, desperdicios, acarreo hasta el lugar de su utilización, cortes, amarres, pruebas, limpieza y retiro de sobrantes fuera de la obra mano de obra, equipo y herramienta.</t>
  </si>
  <si>
    <t>Topes de concreto en cajones de estacionamiento anclados con V#3@20cm y refuerzo con E#3, largo de 50cm y base de 15x15x12cm. Incluye cimbra, descimbra y herramientas.</t>
  </si>
  <si>
    <t>OEX-PFP-18</t>
  </si>
  <si>
    <t>OEX-PFP-21</t>
  </si>
  <si>
    <r>
      <t xml:space="preserve">Suministro y colocación de </t>
    </r>
    <r>
      <rPr>
        <b/>
        <sz val="9"/>
        <rFont val="Arial"/>
        <family val="2"/>
      </rPr>
      <t>tapa abatible H-5 para acceso de cisterna,</t>
    </r>
    <r>
      <rPr>
        <sz val="9"/>
        <rFont val="Arial"/>
        <family val="2"/>
      </rPr>
      <t xml:space="preserve"> de 0.90 x 0.90 mts. con lámina lisa Cal. 18, marco y contramarco de ángulo de 1 1/2"X1 1/2"x3/16"  anclado con 4V #3. Incluye primario anticorrosivo, pintura de esmalte en color gris claro S.M.A., materiales, mano de obra y  todo lo necesario para su correcta ejecución.</t>
    </r>
  </si>
  <si>
    <r>
      <t xml:space="preserve">Suministro, fabricación y colocación de </t>
    </r>
    <r>
      <rPr>
        <b/>
        <sz val="9"/>
        <rFont val="Arial"/>
        <family val="2"/>
      </rPr>
      <t>escalera marina en cisterna H-6</t>
    </r>
    <r>
      <rPr>
        <sz val="9"/>
        <rFont val="Arial"/>
        <family val="2"/>
      </rPr>
      <t xml:space="preserve"> a base de varilla de 1" tipo grapa ahogada en muro de concreto con un ancho de 40 cms. y una altura de 1.80 mts., pintada con primario anticorrosivo y pintura de esmalte a dos manos, igualar color al de cancelerias S.M.A. Incluye herramienta, mano de obra y todo lo necesario para su colocación.</t>
    </r>
  </si>
  <si>
    <t>1   (14*NOV*2014)</t>
  </si>
  <si>
    <t>OEX-PFP-11</t>
  </si>
  <si>
    <t>OEX-PFP-12</t>
  </si>
  <si>
    <t>OEX-PFP-13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</si>
</sst>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6" x14ac:knownFonts="1">
    <font>
      <sz val="10"/>
      <color indexed="64"/>
      <name val="Arial"/>
    </font>
    <font>
      <sz val="10"/>
      <color indexed="64"/>
      <name val="Arial"/>
      <family val="2"/>
    </font>
    <font>
      <b/>
      <sz val="18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indexed="23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color rgb="FFFF0000"/>
      <name val="Arial"/>
      <family val="2"/>
    </font>
    <font>
      <sz val="14"/>
      <color indexed="64"/>
      <name val="Arial"/>
      <family val="2"/>
    </font>
    <font>
      <sz val="9"/>
      <color indexed="64"/>
      <name val="Arial"/>
      <family val="2"/>
    </font>
    <font>
      <b/>
      <sz val="8"/>
      <color indexed="64"/>
      <name val="Arial"/>
      <family val="2"/>
    </font>
    <font>
      <sz val="9"/>
      <color indexed="64"/>
      <name val="Arial Narrow"/>
      <family val="2"/>
    </font>
    <font>
      <sz val="10"/>
      <color indexed="64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3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sz val="11"/>
      <color indexed="64"/>
      <name val="Calibri"/>
      <family val="2"/>
      <scheme val="minor"/>
    </font>
    <font>
      <sz val="14"/>
      <color indexed="64"/>
      <name val="Calibri"/>
      <family val="2"/>
      <scheme val="minor"/>
    </font>
    <font>
      <b/>
      <sz val="6.5"/>
      <color indexed="23"/>
      <name val="Calibri"/>
      <family val="2"/>
      <scheme val="minor"/>
    </font>
    <font>
      <sz val="10"/>
      <name val="Calibri"/>
      <family val="2"/>
    </font>
    <font>
      <sz val="9"/>
      <name val="Calibri"/>
      <family val="2"/>
    </font>
    <font>
      <sz val="11"/>
      <name val="Calibri"/>
      <family val="2"/>
    </font>
    <font>
      <b/>
      <sz val="11"/>
      <name val="Bookman Old Style"/>
      <family val="1"/>
    </font>
    <font>
      <sz val="14"/>
      <name val="Arial"/>
      <family val="2"/>
    </font>
    <font>
      <b/>
      <sz val="12"/>
      <name val="Arial"/>
      <family val="2"/>
    </font>
    <font>
      <sz val="8"/>
      <name val="Bookman Old Style"/>
      <family val="1"/>
    </font>
    <font>
      <sz val="8.6"/>
      <color indexed="64"/>
      <name val="Arial"/>
      <family val="2"/>
    </font>
    <font>
      <b/>
      <sz val="8.6"/>
      <color indexed="64"/>
      <name val="Arial"/>
      <family val="2"/>
    </font>
    <font>
      <sz val="8.6"/>
      <color indexed="64"/>
      <name val="Arial Narrow"/>
      <family val="2"/>
    </font>
    <font>
      <sz val="8.6"/>
      <name val="Arial"/>
      <family val="2"/>
    </font>
    <font>
      <b/>
      <sz val="8"/>
      <color rgb="FFFF0000"/>
      <name val="Bookman Old Style"/>
      <family val="1"/>
    </font>
    <font>
      <b/>
      <sz val="14"/>
      <color rgb="FFFF0000"/>
      <name val="Arial"/>
      <family val="2"/>
    </font>
    <font>
      <sz val="12"/>
      <color indexed="64"/>
      <name val="Arial"/>
      <family val="2"/>
    </font>
    <font>
      <b/>
      <sz val="8"/>
      <name val="Bookman Old Style"/>
      <family val="1"/>
    </font>
    <font>
      <b/>
      <sz val="9"/>
      <color indexed="64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indexed="64"/>
      <name val="Arial"/>
      <family val="2"/>
    </font>
    <font>
      <b/>
      <sz val="10"/>
      <color indexed="64"/>
      <name val="Arial"/>
      <family val="2"/>
    </font>
    <font>
      <sz val="10"/>
      <name val="Arial"/>
    </font>
    <font>
      <b/>
      <sz val="9"/>
      <color rgb="FFFF0000"/>
      <name val="Arial"/>
      <family val="2"/>
    </font>
    <font>
      <b/>
      <sz val="9"/>
      <name val="Calibri"/>
      <family val="2"/>
      <scheme val="minor"/>
    </font>
    <font>
      <b/>
      <sz val="10"/>
      <name val="Calibri"/>
    </font>
    <font>
      <b/>
      <sz val="9"/>
      <name val="Calibri"/>
    </font>
    <font>
      <b/>
      <sz val="11"/>
      <name val="Calibri"/>
    </font>
    <font>
      <b/>
      <sz val="11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9" fillId="0" borderId="0"/>
  </cellStyleXfs>
  <cellXfs count="234">
    <xf numFmtId="0" fontId="0" fillId="0" borderId="0" xfId="0"/>
    <xf numFmtId="0" fontId="11" fillId="0" borderId="0" xfId="0" applyFont="1"/>
    <xf numFmtId="0" fontId="0" fillId="2" borderId="0" xfId="0" applyFill="1"/>
    <xf numFmtId="0" fontId="1" fillId="0" borderId="0" xfId="0" applyFont="1"/>
    <xf numFmtId="0" fontId="12" fillId="0" borderId="0" xfId="0" applyFont="1"/>
    <xf numFmtId="0" fontId="0" fillId="3" borderId="0" xfId="0" applyFill="1"/>
    <xf numFmtId="0" fontId="0" fillId="4" borderId="0" xfId="0" applyFill="1"/>
    <xf numFmtId="0" fontId="0" fillId="0" borderId="0" xfId="0" applyFill="1"/>
    <xf numFmtId="0" fontId="0" fillId="5" borderId="0" xfId="0" applyFill="1"/>
    <xf numFmtId="0" fontId="1" fillId="0" borderId="0" xfId="0" applyFont="1" applyFill="1"/>
    <xf numFmtId="0" fontId="9" fillId="0" borderId="0" xfId="1" applyFont="1" applyFill="1" applyBorder="1" applyAlignment="1"/>
    <xf numFmtId="0" fontId="1" fillId="0" borderId="0" xfId="1" applyBorder="1" applyAlignment="1"/>
    <xf numFmtId="0" fontId="1" fillId="0" borderId="0" xfId="1"/>
    <xf numFmtId="0" fontId="1" fillId="0" borderId="0" xfId="1" applyBorder="1"/>
    <xf numFmtId="0" fontId="9" fillId="0" borderId="0" xfId="1" applyFont="1" applyBorder="1" applyAlignment="1"/>
    <xf numFmtId="0" fontId="9" fillId="0" borderId="0" xfId="1" applyFont="1" applyBorder="1"/>
    <xf numFmtId="49" fontId="5" fillId="0" borderId="0" xfId="1" applyNumberFormat="1" applyFont="1" applyBorder="1" applyAlignment="1">
      <alignment horizontal="center" vertical="center"/>
    </xf>
    <xf numFmtId="0" fontId="9" fillId="0" borderId="0" xfId="1" applyFont="1" applyAlignment="1"/>
    <xf numFmtId="0" fontId="4" fillId="0" borderId="0" xfId="1" applyFont="1" applyBorder="1" applyAlignment="1">
      <alignment horizontal="center" vertical="center" wrapText="1"/>
    </xf>
    <xf numFmtId="0" fontId="3" fillId="0" borderId="0" xfId="1" applyFont="1" applyAlignment="1"/>
    <xf numFmtId="0" fontId="1" fillId="0" borderId="0" xfId="1" applyFont="1"/>
    <xf numFmtId="0" fontId="0" fillId="6" borderId="0" xfId="0" applyFill="1"/>
    <xf numFmtId="0" fontId="1" fillId="6" borderId="0" xfId="0" applyFont="1" applyFill="1"/>
    <xf numFmtId="0" fontId="1" fillId="7" borderId="0" xfId="0" applyFont="1" applyFill="1" applyBorder="1"/>
    <xf numFmtId="0" fontId="45" fillId="7" borderId="0" xfId="0" applyFont="1" applyFill="1" applyBorder="1" applyAlignment="1">
      <alignment horizontal="center" vertical="center"/>
    </xf>
    <xf numFmtId="0" fontId="45" fillId="7" borderId="0" xfId="0" applyFont="1" applyFill="1" applyBorder="1" applyAlignment="1">
      <alignment horizontal="center" vertical="center" wrapText="1"/>
    </xf>
    <xf numFmtId="0" fontId="1" fillId="7" borderId="0" xfId="0" applyFont="1" applyFill="1"/>
    <xf numFmtId="0" fontId="2" fillId="0" borderId="0" xfId="1" applyFont="1" applyBorder="1" applyAlignment="1">
      <alignment horizontal="center" vertical="center" wrapText="1"/>
    </xf>
    <xf numFmtId="0" fontId="30" fillId="0" borderId="0" xfId="1" applyFont="1" applyBorder="1" applyAlignment="1">
      <alignment horizontal="center" vertical="center" wrapText="1"/>
    </xf>
    <xf numFmtId="0" fontId="33" fillId="7" borderId="0" xfId="0" applyFont="1" applyFill="1"/>
    <xf numFmtId="0" fontId="13" fillId="7" borderId="0" xfId="0" applyFont="1" applyFill="1"/>
    <xf numFmtId="0" fontId="0" fillId="7" borderId="0" xfId="0" applyFill="1"/>
    <xf numFmtId="0" fontId="16" fillId="7" borderId="0" xfId="0" applyFont="1" applyFill="1" applyBorder="1"/>
    <xf numFmtId="0" fontId="16" fillId="7" borderId="0" xfId="0" applyFont="1" applyFill="1" applyBorder="1" applyAlignment="1">
      <alignment horizontal="center" vertical="center"/>
    </xf>
    <xf numFmtId="0" fontId="23" fillId="7" borderId="0" xfId="0" applyFont="1" applyFill="1" applyBorder="1" applyAlignment="1">
      <alignment horizontal="center" vertical="center"/>
    </xf>
    <xf numFmtId="0" fontId="34" fillId="7" borderId="8" xfId="0" applyFont="1" applyFill="1" applyBorder="1" applyAlignment="1">
      <alignment horizontal="center"/>
    </xf>
    <xf numFmtId="0" fontId="13" fillId="7" borderId="4" xfId="0" applyFont="1" applyFill="1" applyBorder="1" applyAlignment="1"/>
    <xf numFmtId="0" fontId="24" fillId="7" borderId="0" xfId="0" applyFont="1" applyFill="1" applyBorder="1" applyAlignment="1"/>
    <xf numFmtId="0" fontId="16" fillId="7" borderId="0" xfId="0" applyFont="1" applyFill="1" applyBorder="1" applyAlignment="1"/>
    <xf numFmtId="0" fontId="33" fillId="7" borderId="2" xfId="0" applyFont="1" applyFill="1" applyBorder="1" applyAlignment="1"/>
    <xf numFmtId="0" fontId="13" fillId="7" borderId="0" xfId="0" applyFont="1" applyFill="1" applyAlignment="1"/>
    <xf numFmtId="0" fontId="25" fillId="7" borderId="0" xfId="0" applyFont="1" applyFill="1" applyBorder="1" applyAlignment="1"/>
    <xf numFmtId="0" fontId="16" fillId="7" borderId="0" xfId="0" applyFont="1" applyFill="1"/>
    <xf numFmtId="0" fontId="17" fillId="7" borderId="0" xfId="0" applyFont="1" applyFill="1" applyBorder="1" applyAlignment="1">
      <alignment vertical="center"/>
    </xf>
    <xf numFmtId="0" fontId="18" fillId="7" borderId="0" xfId="0" applyFont="1" applyFill="1" applyBorder="1" applyAlignment="1">
      <alignment horizontal="center" vertical="center"/>
    </xf>
    <xf numFmtId="0" fontId="18" fillId="7" borderId="0" xfId="0" applyFont="1" applyFill="1" applyBorder="1" applyAlignment="1"/>
    <xf numFmtId="0" fontId="35" fillId="7" borderId="2" xfId="0" applyFont="1" applyFill="1" applyBorder="1" applyAlignment="1"/>
    <xf numFmtId="0" fontId="19" fillId="7" borderId="0" xfId="0" applyFont="1" applyFill="1" applyBorder="1" applyAlignment="1">
      <alignment vertical="center"/>
    </xf>
    <xf numFmtId="0" fontId="20" fillId="7" borderId="0" xfId="0" applyFont="1" applyFill="1" applyBorder="1" applyAlignment="1">
      <alignment vertical="center"/>
    </xf>
    <xf numFmtId="0" fontId="19" fillId="7" borderId="0" xfId="0" applyFont="1" applyFill="1" applyBorder="1" applyAlignment="1">
      <alignment horizontal="center" vertical="center"/>
    </xf>
    <xf numFmtId="0" fontId="15" fillId="7" borderId="0" xfId="0" applyFont="1" applyFill="1" applyAlignment="1"/>
    <xf numFmtId="0" fontId="19" fillId="7" borderId="0" xfId="0" applyFont="1" applyFill="1" applyBorder="1" applyAlignment="1"/>
    <xf numFmtId="0" fontId="19" fillId="7" borderId="0" xfId="0" applyFont="1" applyFill="1" applyBorder="1"/>
    <xf numFmtId="0" fontId="34" fillId="7" borderId="2" xfId="1" applyFont="1" applyFill="1" applyBorder="1"/>
    <xf numFmtId="0" fontId="13" fillId="7" borderId="0" xfId="0" applyFont="1" applyFill="1" applyBorder="1"/>
    <xf numFmtId="0" fontId="18" fillId="7" borderId="0" xfId="0" applyFont="1" applyFill="1"/>
    <xf numFmtId="0" fontId="18" fillId="7" borderId="0" xfId="0" applyFont="1" applyFill="1" applyBorder="1" applyAlignment="1">
      <alignment horizontal="center"/>
    </xf>
    <xf numFmtId="0" fontId="13" fillId="7" borderId="0" xfId="0" applyFont="1" applyFill="1" applyBorder="1" applyAlignment="1"/>
    <xf numFmtId="0" fontId="34" fillId="7" borderId="13" xfId="1" applyFont="1" applyFill="1" applyBorder="1"/>
    <xf numFmtId="0" fontId="13" fillId="7" borderId="3" xfId="0" applyFont="1" applyFill="1" applyBorder="1"/>
    <xf numFmtId="0" fontId="21" fillId="7" borderId="0" xfId="0" applyFont="1" applyFill="1" applyBorder="1"/>
    <xf numFmtId="0" fontId="8" fillId="7" borderId="5" xfId="0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center" vertical="center"/>
    </xf>
    <xf numFmtId="4" fontId="8" fillId="7" borderId="6" xfId="0" applyNumberFormat="1" applyFont="1" applyFill="1" applyBorder="1" applyAlignment="1">
      <alignment horizontal="center" vertical="center"/>
    </xf>
    <xf numFmtId="0" fontId="8" fillId="7" borderId="11" xfId="0" applyFont="1" applyFill="1" applyBorder="1" applyAlignment="1">
      <alignment horizontal="center" vertical="center"/>
    </xf>
    <xf numFmtId="0" fontId="7" fillId="7" borderId="0" xfId="0" applyFont="1" applyFill="1" applyBorder="1"/>
    <xf numFmtId="0" fontId="22" fillId="7" borderId="0" xfId="0" applyFont="1" applyFill="1" applyBorder="1"/>
    <xf numFmtId="0" fontId="22" fillId="7" borderId="0" xfId="0" applyFont="1" applyFill="1" applyBorder="1" applyAlignment="1">
      <alignment horizontal="center" vertical="center"/>
    </xf>
    <xf numFmtId="0" fontId="7" fillId="7" borderId="0" xfId="0" applyFont="1" applyFill="1"/>
    <xf numFmtId="0" fontId="0" fillId="7" borderId="9" xfId="0" applyFill="1" applyBorder="1"/>
    <xf numFmtId="0" fontId="31" fillId="7" borderId="9" xfId="0" applyFont="1" applyFill="1" applyBorder="1" applyAlignment="1">
      <alignment horizontal="center"/>
    </xf>
    <xf numFmtId="0" fontId="1" fillId="7" borderId="9" xfId="0" applyFont="1" applyFill="1" applyBorder="1"/>
    <xf numFmtId="0" fontId="9" fillId="7" borderId="9" xfId="0" applyFont="1" applyFill="1" applyBorder="1"/>
    <xf numFmtId="164" fontId="14" fillId="7" borderId="9" xfId="0" applyNumberFormat="1" applyFont="1" applyFill="1" applyBorder="1" applyAlignment="1">
      <alignment horizontal="center" vertical="top"/>
    </xf>
    <xf numFmtId="164" fontId="14" fillId="7" borderId="9" xfId="0" applyNumberFormat="1" applyFont="1" applyFill="1" applyBorder="1" applyAlignment="1">
      <alignment horizontal="right" vertical="top"/>
    </xf>
    <xf numFmtId="0" fontId="14" fillId="7" borderId="0" xfId="0" applyFont="1" applyFill="1" applyBorder="1" applyAlignment="1">
      <alignment horizontal="center" vertical="center"/>
    </xf>
    <xf numFmtId="0" fontId="41" fillId="7" borderId="0" xfId="0" applyFont="1" applyFill="1" applyBorder="1" applyAlignment="1">
      <alignment horizontal="center" vertical="center" wrapText="1"/>
    </xf>
    <xf numFmtId="0" fontId="7" fillId="7" borderId="9" xfId="0" applyFont="1" applyFill="1" applyBorder="1" applyAlignment="1">
      <alignment horizontal="left" vertical="top"/>
    </xf>
    <xf numFmtId="0" fontId="13" fillId="7" borderId="9" xfId="0" applyFont="1" applyFill="1" applyBorder="1" applyAlignment="1">
      <alignment horizontal="justify" vertical="top" wrapText="1"/>
    </xf>
    <xf numFmtId="0" fontId="9" fillId="7" borderId="9" xfId="0" applyFont="1" applyFill="1" applyBorder="1" applyAlignment="1">
      <alignment horizontal="center" vertical="top"/>
    </xf>
    <xf numFmtId="4" fontId="9" fillId="7" borderId="9" xfId="0" applyNumberFormat="1" applyFont="1" applyFill="1" applyBorder="1" applyAlignment="1">
      <alignment horizontal="center" vertical="top"/>
    </xf>
    <xf numFmtId="164" fontId="7" fillId="7" borderId="9" xfId="0" applyNumberFormat="1" applyFont="1" applyFill="1" applyBorder="1" applyAlignment="1">
      <alignment horizontal="center" vertical="top"/>
    </xf>
    <xf numFmtId="164" fontId="13" fillId="7" borderId="9" xfId="1" applyNumberFormat="1" applyFont="1" applyFill="1" applyBorder="1" applyAlignment="1">
      <alignment horizontal="center" vertical="top"/>
    </xf>
    <xf numFmtId="0" fontId="9" fillId="7" borderId="0" xfId="0" applyFont="1" applyFill="1" applyBorder="1"/>
    <xf numFmtId="0" fontId="18" fillId="7" borderId="0" xfId="0" applyFont="1" applyFill="1" applyBorder="1"/>
    <xf numFmtId="0" fontId="9" fillId="7" borderId="0" xfId="0" applyFont="1" applyFill="1"/>
    <xf numFmtId="0" fontId="42" fillId="7" borderId="9" xfId="0" applyFont="1" applyFill="1" applyBorder="1" applyAlignment="1">
      <alignment horizontal="justify" wrapText="1"/>
    </xf>
    <xf numFmtId="0" fontId="1" fillId="7" borderId="9" xfId="0" applyFont="1" applyFill="1" applyBorder="1" applyAlignment="1">
      <alignment horizontal="center" vertical="top"/>
    </xf>
    <xf numFmtId="164" fontId="7" fillId="7" borderId="9" xfId="0" applyNumberFormat="1" applyFont="1" applyFill="1" applyBorder="1" applyAlignment="1">
      <alignment horizontal="right" vertical="top"/>
    </xf>
    <xf numFmtId="0" fontId="42" fillId="7" borderId="9" xfId="0" applyFont="1" applyFill="1" applyBorder="1" applyAlignment="1">
      <alignment horizontal="justify" vertical="top" wrapText="1"/>
    </xf>
    <xf numFmtId="0" fontId="7" fillId="7" borderId="9" xfId="0" applyFont="1" applyFill="1" applyBorder="1" applyAlignment="1">
      <alignment horizontal="justify"/>
    </xf>
    <xf numFmtId="0" fontId="7" fillId="7" borderId="9" xfId="0" applyFont="1" applyFill="1" applyBorder="1" applyAlignment="1">
      <alignment horizontal="justify" vertical="top"/>
    </xf>
    <xf numFmtId="164" fontId="7" fillId="7" borderId="9" xfId="0" applyNumberFormat="1" applyFont="1" applyFill="1" applyBorder="1" applyAlignment="1">
      <alignment horizontal="center" vertical="top" wrapText="1"/>
    </xf>
    <xf numFmtId="0" fontId="7" fillId="7" borderId="14" xfId="0" applyFont="1" applyFill="1" applyBorder="1" applyAlignment="1">
      <alignment horizontal="justify"/>
    </xf>
    <xf numFmtId="0" fontId="1" fillId="7" borderId="14" xfId="0" applyFont="1" applyFill="1" applyBorder="1" applyAlignment="1">
      <alignment horizontal="center" vertical="top"/>
    </xf>
    <xf numFmtId="4" fontId="9" fillId="7" borderId="14" xfId="0" applyNumberFormat="1" applyFont="1" applyFill="1" applyBorder="1" applyAlignment="1">
      <alignment horizontal="center" vertical="top"/>
    </xf>
    <xf numFmtId="164" fontId="7" fillId="7" borderId="15" xfId="0" applyNumberFormat="1" applyFont="1" applyFill="1" applyBorder="1" applyAlignment="1">
      <alignment horizontal="center" vertical="top" wrapText="1"/>
    </xf>
    <xf numFmtId="0" fontId="13" fillId="7" borderId="9" xfId="0" applyFont="1" applyFill="1" applyBorder="1" applyAlignment="1"/>
    <xf numFmtId="0" fontId="8" fillId="7" borderId="9" xfId="0" applyFont="1" applyFill="1" applyBorder="1" applyAlignment="1">
      <alignment horizontal="center"/>
    </xf>
    <xf numFmtId="0" fontId="1" fillId="7" borderId="9" xfId="0" applyFont="1" applyFill="1" applyBorder="1" applyAlignment="1"/>
    <xf numFmtId="0" fontId="9" fillId="7" borderId="9" xfId="0" applyFont="1" applyFill="1" applyBorder="1" applyAlignment="1"/>
    <xf numFmtId="164" fontId="41" fillId="7" borderId="9" xfId="0" applyNumberFormat="1" applyFont="1" applyFill="1" applyBorder="1" applyAlignment="1">
      <alignment horizontal="center" vertical="top"/>
    </xf>
    <xf numFmtId="164" fontId="41" fillId="7" borderId="9" xfId="0" applyNumberFormat="1" applyFont="1" applyFill="1" applyBorder="1" applyAlignment="1">
      <alignment horizontal="right" vertical="top"/>
    </xf>
    <xf numFmtId="0" fontId="7" fillId="7" borderId="9" xfId="0" applyFont="1" applyFill="1" applyBorder="1" applyAlignment="1">
      <alignment horizontal="justify" vertical="top" wrapText="1"/>
    </xf>
    <xf numFmtId="2" fontId="9" fillId="7" borderId="9" xfId="0" applyNumberFormat="1" applyFont="1" applyFill="1" applyBorder="1" applyAlignment="1">
      <alignment horizontal="center" vertical="top"/>
    </xf>
    <xf numFmtId="164" fontId="13" fillId="7" borderId="9" xfId="0" applyNumberFormat="1" applyFont="1" applyFill="1" applyBorder="1" applyAlignment="1">
      <alignment horizontal="right" vertical="top"/>
    </xf>
    <xf numFmtId="0" fontId="7" fillId="7" borderId="9" xfId="0" applyNumberFormat="1" applyFont="1" applyFill="1" applyBorder="1" applyAlignment="1">
      <alignment horizontal="justify" vertical="top" wrapText="1"/>
    </xf>
    <xf numFmtId="0" fontId="13" fillId="7" borderId="9" xfId="0" applyNumberFormat="1" applyFont="1" applyFill="1" applyBorder="1" applyAlignment="1">
      <alignment horizontal="justify" vertical="top" wrapText="1"/>
    </xf>
    <xf numFmtId="0" fontId="13" fillId="7" borderId="9" xfId="0" applyFont="1" applyFill="1" applyBorder="1" applyAlignment="1">
      <alignment horizontal="justify" vertical="top"/>
    </xf>
    <xf numFmtId="4" fontId="1" fillId="7" borderId="9" xfId="0" applyNumberFormat="1" applyFont="1" applyFill="1" applyBorder="1" applyAlignment="1">
      <alignment horizontal="center" vertical="top"/>
    </xf>
    <xf numFmtId="164" fontId="13" fillId="7" borderId="9" xfId="0" applyNumberFormat="1" applyFont="1" applyFill="1" applyBorder="1" applyAlignment="1">
      <alignment horizontal="center" vertical="top"/>
    </xf>
    <xf numFmtId="0" fontId="14" fillId="7" borderId="0" xfId="0" applyFont="1" applyFill="1" applyBorder="1" applyAlignment="1">
      <alignment horizontal="center" vertical="top"/>
    </xf>
    <xf numFmtId="4" fontId="14" fillId="7" borderId="0" xfId="0" applyNumberFormat="1" applyFont="1" applyFill="1" applyBorder="1" applyAlignment="1">
      <alignment horizontal="center" vertical="top"/>
    </xf>
    <xf numFmtId="164" fontId="14" fillId="7" borderId="0" xfId="0" applyNumberFormat="1" applyFont="1" applyFill="1" applyBorder="1" applyAlignment="1">
      <alignment horizontal="center" vertical="top"/>
    </xf>
    <xf numFmtId="164" fontId="14" fillId="7" borderId="0" xfId="0" applyNumberFormat="1" applyFont="1" applyFill="1" applyBorder="1" applyAlignment="1">
      <alignment horizontal="right" vertical="top"/>
    </xf>
    <xf numFmtId="0" fontId="44" fillId="7" borderId="0" xfId="2" applyFont="1" applyFill="1" applyBorder="1" applyAlignment="1">
      <alignment horizontal="center" vertical="center"/>
    </xf>
    <xf numFmtId="0" fontId="22" fillId="7" borderId="0" xfId="0" applyFont="1" applyFill="1" applyBorder="1" applyAlignment="1">
      <alignment horizontal="center" vertical="top"/>
    </xf>
    <xf numFmtId="2" fontId="1" fillId="7" borderId="9" xfId="0" applyNumberFormat="1" applyFont="1" applyFill="1" applyBorder="1" applyAlignment="1">
      <alignment horizontal="center" vertical="top"/>
    </xf>
    <xf numFmtId="0" fontId="7" fillId="7" borderId="9" xfId="1" applyFont="1" applyFill="1" applyBorder="1" applyAlignment="1">
      <alignment horizontal="justify" vertical="top" wrapText="1"/>
    </xf>
    <xf numFmtId="0" fontId="9" fillId="7" borderId="9" xfId="1" applyFont="1" applyFill="1" applyBorder="1" applyAlignment="1">
      <alignment horizontal="center" vertical="top"/>
    </xf>
    <xf numFmtId="4" fontId="9" fillId="7" borderId="9" xfId="1" applyNumberFormat="1" applyFont="1" applyFill="1" applyBorder="1" applyAlignment="1">
      <alignment horizontal="center" vertical="top"/>
    </xf>
    <xf numFmtId="164" fontId="13" fillId="7" borderId="9" xfId="1" applyNumberFormat="1" applyFont="1" applyFill="1" applyBorder="1" applyAlignment="1">
      <alignment horizontal="right" vertical="top"/>
    </xf>
    <xf numFmtId="0" fontId="0" fillId="7" borderId="0" xfId="0" applyFill="1" applyBorder="1"/>
    <xf numFmtId="0" fontId="44" fillId="7" borderId="0" xfId="0" applyFont="1" applyFill="1" applyAlignment="1">
      <alignment horizontal="center" vertical="center"/>
    </xf>
    <xf numFmtId="0" fontId="7" fillId="7" borderId="9" xfId="0" applyFont="1" applyFill="1" applyBorder="1" applyAlignment="1">
      <alignment horizontal="justify" wrapText="1"/>
    </xf>
    <xf numFmtId="4" fontId="1" fillId="7" borderId="16" xfId="0" applyNumberFormat="1" applyFont="1" applyFill="1" applyBorder="1" applyAlignment="1">
      <alignment horizontal="center" vertical="top"/>
    </xf>
    <xf numFmtId="4" fontId="9" fillId="7" borderId="16" xfId="0" applyNumberFormat="1" applyFont="1" applyFill="1" applyBorder="1" applyAlignment="1">
      <alignment horizontal="center" vertical="top"/>
    </xf>
    <xf numFmtId="0" fontId="7" fillId="7" borderId="0" xfId="0" applyFont="1" applyFill="1" applyBorder="1" applyAlignment="1">
      <alignment horizontal="justify" vertical="top" wrapText="1"/>
    </xf>
    <xf numFmtId="4" fontId="0" fillId="7" borderId="0" xfId="0" applyNumberFormat="1" applyFill="1" applyBorder="1" applyAlignment="1">
      <alignment vertical="center" wrapText="1"/>
    </xf>
    <xf numFmtId="164" fontId="13" fillId="7" borderId="14" xfId="0" applyNumberFormat="1" applyFont="1" applyFill="1" applyBorder="1" applyAlignment="1">
      <alignment horizontal="center" vertical="top"/>
    </xf>
    <xf numFmtId="4" fontId="0" fillId="7" borderId="0" xfId="0" applyNumberFormat="1" applyFill="1" applyBorder="1" applyAlignment="1">
      <alignment horizontal="center" vertical="center"/>
    </xf>
    <xf numFmtId="4" fontId="9" fillId="7" borderId="0" xfId="0" applyNumberFormat="1" applyFont="1" applyFill="1" applyBorder="1" applyAlignment="1">
      <alignment horizontal="center" vertical="center"/>
    </xf>
    <xf numFmtId="4" fontId="9" fillId="7" borderId="0" xfId="0" applyNumberFormat="1" applyFont="1" applyFill="1"/>
    <xf numFmtId="0" fontId="14" fillId="7" borderId="0" xfId="0" applyFont="1" applyFill="1" applyAlignment="1">
      <alignment horizontal="center" vertical="center"/>
    </xf>
    <xf numFmtId="0" fontId="41" fillId="7" borderId="0" xfId="0" applyFont="1" applyFill="1" applyAlignment="1">
      <alignment horizontal="center" vertical="center" wrapText="1"/>
    </xf>
    <xf numFmtId="164" fontId="7" fillId="7" borderId="17" xfId="0" applyNumberFormat="1" applyFont="1" applyFill="1" applyBorder="1" applyAlignment="1">
      <alignment horizontal="center" vertical="top" wrapText="1"/>
    </xf>
    <xf numFmtId="0" fontId="13" fillId="7" borderId="0" xfId="2" applyFont="1" applyFill="1" applyBorder="1" applyAlignment="1">
      <alignment horizontal="justify" vertical="top"/>
    </xf>
    <xf numFmtId="0" fontId="13" fillId="7" borderId="0" xfId="3" applyFont="1" applyFill="1" applyBorder="1" applyAlignment="1">
      <alignment horizontal="center" vertical="top"/>
    </xf>
    <xf numFmtId="0" fontId="8" fillId="7" borderId="9" xfId="0" applyFont="1" applyFill="1" applyBorder="1" applyAlignment="1">
      <alignment horizontal="justify" vertical="top"/>
    </xf>
    <xf numFmtId="2" fontId="1" fillId="7" borderId="14" xfId="0" applyNumberFormat="1" applyFont="1" applyFill="1" applyBorder="1" applyAlignment="1">
      <alignment horizontal="center" vertical="top"/>
    </xf>
    <xf numFmtId="0" fontId="8" fillId="7" borderId="9" xfId="0" applyFont="1" applyFill="1" applyBorder="1" applyAlignment="1">
      <alignment horizontal="justify" vertical="top" wrapText="1"/>
    </xf>
    <xf numFmtId="164" fontId="13" fillId="7" borderId="9" xfId="0" applyNumberFormat="1" applyFont="1" applyFill="1" applyBorder="1" applyAlignment="1">
      <alignment horizontal="center" vertical="top" wrapText="1"/>
    </xf>
    <xf numFmtId="0" fontId="31" fillId="7" borderId="9" xfId="0" applyFont="1" applyFill="1" applyBorder="1" applyAlignment="1">
      <alignment horizontal="center" wrapText="1"/>
    </xf>
    <xf numFmtId="49" fontId="13" fillId="7" borderId="9" xfId="0" applyNumberFormat="1" applyFont="1" applyFill="1" applyBorder="1" applyAlignment="1">
      <alignment vertical="top"/>
    </xf>
    <xf numFmtId="0" fontId="7" fillId="7" borderId="9" xfId="1" applyFont="1" applyFill="1" applyBorder="1" applyAlignment="1">
      <alignment horizontal="justify" vertical="top"/>
    </xf>
    <xf numFmtId="4" fontId="13" fillId="7" borderId="9" xfId="0" applyNumberFormat="1" applyFont="1" applyFill="1" applyBorder="1" applyAlignment="1">
      <alignment horizontal="center" vertical="top" wrapText="1"/>
    </xf>
    <xf numFmtId="164" fontId="7" fillId="7" borderId="9" xfId="1" applyNumberFormat="1" applyFont="1" applyFill="1" applyBorder="1" applyAlignment="1">
      <alignment horizontal="center" vertical="top"/>
    </xf>
    <xf numFmtId="0" fontId="7" fillId="7" borderId="9" xfId="0" applyFont="1" applyFill="1" applyBorder="1" applyAlignment="1">
      <alignment horizontal="justify" vertical="center" wrapText="1"/>
    </xf>
    <xf numFmtId="0" fontId="9" fillId="7" borderId="0" xfId="0" applyFont="1" applyFill="1" applyAlignment="1">
      <alignment horizontal="center" vertical="top"/>
    </xf>
    <xf numFmtId="0" fontId="9" fillId="7" borderId="0" xfId="1" applyNumberFormat="1" applyFont="1" applyFill="1" applyBorder="1" applyAlignment="1" applyProtection="1"/>
    <xf numFmtId="0" fontId="9" fillId="7" borderId="0" xfId="1" applyFont="1" applyFill="1" applyBorder="1"/>
    <xf numFmtId="0" fontId="7" fillId="7" borderId="0" xfId="1" applyFont="1" applyFill="1" applyBorder="1" applyAlignment="1">
      <alignment horizontal="center" vertical="top"/>
    </xf>
    <xf numFmtId="0" fontId="9" fillId="7" borderId="0" xfId="1" applyFont="1" applyFill="1"/>
    <xf numFmtId="0" fontId="48" fillId="7" borderId="0" xfId="0" applyFont="1" applyFill="1" applyBorder="1" applyAlignment="1">
      <alignment horizontal="center" vertical="center"/>
    </xf>
    <xf numFmtId="0" fontId="48" fillId="7" borderId="0" xfId="0" applyFont="1" applyFill="1" applyBorder="1" applyAlignment="1">
      <alignment horizontal="center" vertical="top"/>
    </xf>
    <xf numFmtId="0" fontId="41" fillId="7" borderId="9" xfId="0" applyFont="1" applyFill="1" applyBorder="1" applyAlignment="1">
      <alignment horizontal="justify" vertical="top" wrapText="1"/>
    </xf>
    <xf numFmtId="0" fontId="46" fillId="7" borderId="0" xfId="0" applyFont="1" applyFill="1"/>
    <xf numFmtId="0" fontId="49" fillId="7" borderId="0" xfId="0" applyFont="1" applyFill="1" applyAlignment="1">
      <alignment horizontal="center" vertical="center"/>
    </xf>
    <xf numFmtId="0" fontId="50" fillId="7" borderId="0" xfId="0" applyFont="1" applyFill="1"/>
    <xf numFmtId="0" fontId="50" fillId="7" borderId="0" xfId="0" applyFont="1" applyFill="1" applyAlignment="1">
      <alignment vertical="center"/>
    </xf>
    <xf numFmtId="0" fontId="51" fillId="7" borderId="0" xfId="0" applyFont="1" applyFill="1"/>
    <xf numFmtId="0" fontId="49" fillId="7" borderId="0" xfId="0" applyFont="1" applyFill="1" applyAlignment="1">
      <alignment horizontal="center" vertical="center" wrapText="1"/>
    </xf>
    <xf numFmtId="2" fontId="9" fillId="7" borderId="14" xfId="0" applyNumberFormat="1" applyFont="1" applyFill="1" applyBorder="1" applyAlignment="1">
      <alignment horizontal="center" vertical="top"/>
    </xf>
    <xf numFmtId="0" fontId="8" fillId="7" borderId="18" xfId="0" applyFont="1" applyFill="1" applyBorder="1" applyAlignment="1">
      <alignment horizontal="justify" vertical="top" wrapText="1"/>
    </xf>
    <xf numFmtId="49" fontId="7" fillId="7" borderId="9" xfId="0" applyNumberFormat="1" applyFont="1" applyFill="1" applyBorder="1" applyAlignment="1">
      <alignment vertical="top"/>
    </xf>
    <xf numFmtId="0" fontId="9" fillId="7" borderId="0" xfId="0" applyFont="1" applyFill="1" applyBorder="1" applyAlignment="1">
      <alignment horizontal="center" vertical="center"/>
    </xf>
    <xf numFmtId="0" fontId="7" fillId="7" borderId="0" xfId="0" applyFont="1" applyFill="1" applyBorder="1" applyAlignment="1">
      <alignment horizontal="center" vertical="center"/>
    </xf>
    <xf numFmtId="0" fontId="9" fillId="7" borderId="0" xfId="0" applyFont="1" applyFill="1" applyBorder="1" applyAlignment="1">
      <alignment horizontal="center"/>
    </xf>
    <xf numFmtId="0" fontId="53" fillId="7" borderId="0" xfId="0" applyFont="1" applyFill="1" applyBorder="1" applyAlignment="1">
      <alignment horizontal="center"/>
    </xf>
    <xf numFmtId="0" fontId="9" fillId="7" borderId="0" xfId="0" applyFont="1" applyFill="1" applyBorder="1" applyAlignment="1">
      <alignment horizontal="center" vertical="center" wrapText="1"/>
    </xf>
    <xf numFmtId="0" fontId="9" fillId="7" borderId="0" xfId="0" applyFont="1" applyFill="1" applyBorder="1" applyAlignment="1">
      <alignment horizontal="left"/>
    </xf>
    <xf numFmtId="0" fontId="7" fillId="7" borderId="0" xfId="0" applyFont="1" applyFill="1" applyBorder="1" applyAlignment="1">
      <alignment horizontal="center"/>
    </xf>
    <xf numFmtId="0" fontId="8" fillId="7" borderId="0" xfId="0" applyFont="1" applyFill="1" applyBorder="1" applyAlignment="1">
      <alignment horizontal="center"/>
    </xf>
    <xf numFmtId="49" fontId="13" fillId="7" borderId="9" xfId="1" applyNumberFormat="1" applyFont="1" applyFill="1" applyBorder="1" applyAlignment="1">
      <alignment vertical="top"/>
    </xf>
    <xf numFmtId="0" fontId="13" fillId="7" borderId="9" xfId="1" applyFont="1" applyFill="1" applyBorder="1" applyAlignment="1">
      <alignment horizontal="justify" vertical="top"/>
    </xf>
    <xf numFmtId="0" fontId="1" fillId="7" borderId="9" xfId="1" applyFont="1" applyFill="1" applyBorder="1" applyAlignment="1">
      <alignment horizontal="center" vertical="top"/>
    </xf>
    <xf numFmtId="4" fontId="1" fillId="7" borderId="9" xfId="1" applyNumberFormat="1" applyFont="1" applyFill="1" applyBorder="1" applyAlignment="1">
      <alignment horizontal="center" vertical="top"/>
    </xf>
    <xf numFmtId="0" fontId="53" fillId="7" borderId="0" xfId="0" applyFont="1" applyFill="1" applyBorder="1" applyAlignment="1">
      <alignment horizontal="right" wrapText="1"/>
    </xf>
    <xf numFmtId="0" fontId="53" fillId="7" borderId="0" xfId="0" applyFont="1" applyFill="1" applyBorder="1"/>
    <xf numFmtId="0" fontId="7" fillId="7" borderId="9" xfId="0" applyFont="1" applyFill="1" applyBorder="1" applyAlignment="1">
      <alignment horizontal="justify" vertical="center"/>
    </xf>
    <xf numFmtId="0" fontId="7" fillId="7" borderId="0" xfId="0" applyFont="1" applyFill="1" applyBorder="1" applyAlignment="1">
      <alignment horizontal="center" vertical="top"/>
    </xf>
    <xf numFmtId="0" fontId="7" fillId="7" borderId="0" xfId="1" applyFont="1" applyFill="1" applyBorder="1" applyAlignment="1">
      <alignment vertical="center" wrapText="1"/>
    </xf>
    <xf numFmtId="0" fontId="54" fillId="7" borderId="0" xfId="0" applyFont="1" applyFill="1" applyBorder="1" applyAlignment="1">
      <alignment wrapText="1"/>
    </xf>
    <xf numFmtId="0" fontId="7" fillId="7" borderId="19" xfId="1" applyFont="1" applyFill="1" applyBorder="1" applyAlignment="1">
      <alignment vertical="center" wrapText="1"/>
    </xf>
    <xf numFmtId="164" fontId="13" fillId="7" borderId="14" xfId="1" applyNumberFormat="1" applyFont="1" applyFill="1" applyBorder="1" applyAlignment="1">
      <alignment horizontal="center" vertical="top"/>
    </xf>
    <xf numFmtId="164" fontId="13" fillId="7" borderId="14" xfId="1" applyNumberFormat="1" applyFont="1" applyFill="1" applyBorder="1" applyAlignment="1">
      <alignment horizontal="right" vertical="top"/>
    </xf>
    <xf numFmtId="4" fontId="9" fillId="7" borderId="17" xfId="1" applyNumberFormat="1" applyFont="1" applyFill="1" applyBorder="1" applyAlignment="1">
      <alignment horizontal="center" vertical="top"/>
    </xf>
    <xf numFmtId="0" fontId="26" fillId="7" borderId="0" xfId="0" applyFont="1" applyFill="1" applyBorder="1"/>
    <xf numFmtId="0" fontId="27" fillId="7" borderId="0" xfId="0" applyFont="1" applyFill="1" applyBorder="1" applyAlignment="1"/>
    <xf numFmtId="0" fontId="28" fillId="7" borderId="0" xfId="0" applyFont="1" applyFill="1" applyBorder="1" applyAlignment="1"/>
    <xf numFmtId="0" fontId="7" fillId="7" borderId="14" xfId="0" applyFont="1" applyFill="1" applyBorder="1" applyAlignment="1">
      <alignment horizontal="justify" vertical="top" wrapText="1"/>
    </xf>
    <xf numFmtId="0" fontId="9" fillId="7" borderId="14" xfId="1" applyFont="1" applyFill="1" applyBorder="1" applyAlignment="1">
      <alignment horizontal="center" vertical="top"/>
    </xf>
    <xf numFmtId="4" fontId="9" fillId="7" borderId="14" xfId="1" applyNumberFormat="1" applyFont="1" applyFill="1" applyBorder="1" applyAlignment="1">
      <alignment horizontal="center" vertical="top"/>
    </xf>
    <xf numFmtId="164" fontId="13" fillId="7" borderId="15" xfId="1" applyNumberFormat="1" applyFont="1" applyFill="1" applyBorder="1" applyAlignment="1">
      <alignment horizontal="center" vertical="top"/>
    </xf>
    <xf numFmtId="164" fontId="13" fillId="7" borderId="15" xfId="1" applyNumberFormat="1" applyFont="1" applyFill="1" applyBorder="1" applyAlignment="1">
      <alignment horizontal="right" vertical="top"/>
    </xf>
    <xf numFmtId="0" fontId="18" fillId="7" borderId="0" xfId="0" applyFont="1" applyFill="1" applyAlignment="1">
      <alignment horizontal="center" vertical="center"/>
    </xf>
    <xf numFmtId="0" fontId="19" fillId="7" borderId="0" xfId="0" applyFont="1" applyFill="1" applyAlignment="1">
      <alignment horizontal="center" vertical="center"/>
    </xf>
    <xf numFmtId="0" fontId="13" fillId="7" borderId="18" xfId="0" applyFont="1" applyFill="1" applyBorder="1" applyAlignment="1">
      <alignment horizontal="justify" vertical="top" wrapText="1"/>
    </xf>
    <xf numFmtId="0" fontId="1" fillId="7" borderId="18" xfId="0" applyFont="1" applyFill="1" applyBorder="1" applyAlignment="1">
      <alignment horizontal="center" vertical="top"/>
    </xf>
    <xf numFmtId="4" fontId="9" fillId="7" borderId="18" xfId="1" applyNumberFormat="1" applyFont="1" applyFill="1" applyBorder="1" applyAlignment="1">
      <alignment horizontal="center" vertical="top"/>
    </xf>
    <xf numFmtId="164" fontId="13" fillId="7" borderId="18" xfId="0" applyNumberFormat="1" applyFont="1" applyFill="1" applyBorder="1" applyAlignment="1">
      <alignment horizontal="center" vertical="top"/>
    </xf>
    <xf numFmtId="164" fontId="13" fillId="7" borderId="18" xfId="0" applyNumberFormat="1" applyFont="1" applyFill="1" applyBorder="1" applyAlignment="1">
      <alignment horizontal="right" vertical="top"/>
    </xf>
    <xf numFmtId="0" fontId="7" fillId="7" borderId="18" xfId="1" applyFont="1" applyFill="1" applyBorder="1" applyAlignment="1">
      <alignment horizontal="justify" vertical="top"/>
    </xf>
    <xf numFmtId="49" fontId="10" fillId="7" borderId="14" xfId="0" applyNumberFormat="1" applyFont="1" applyFill="1" applyBorder="1" applyAlignment="1">
      <alignment vertical="top"/>
    </xf>
    <xf numFmtId="0" fontId="52" fillId="7" borderId="14" xfId="0" applyFont="1" applyFill="1" applyBorder="1" applyAlignment="1">
      <alignment horizontal="center" vertical="center"/>
    </xf>
    <xf numFmtId="0" fontId="10" fillId="7" borderId="14" xfId="0" applyFont="1" applyFill="1" applyBorder="1" applyAlignment="1">
      <alignment horizontal="center" vertical="top"/>
    </xf>
    <xf numFmtId="4" fontId="10" fillId="7" borderId="15" xfId="0" applyNumberFormat="1" applyFont="1" applyFill="1" applyBorder="1" applyAlignment="1">
      <alignment horizontal="center" vertical="top"/>
    </xf>
    <xf numFmtId="164" fontId="10" fillId="7" borderId="14" xfId="0" applyNumberFormat="1" applyFont="1" applyFill="1" applyBorder="1" applyAlignment="1">
      <alignment horizontal="center" vertical="top"/>
    </xf>
    <xf numFmtId="164" fontId="10" fillId="7" borderId="14" xfId="0" applyNumberFormat="1" applyFont="1" applyFill="1" applyBorder="1" applyAlignment="1">
      <alignment horizontal="right" vertical="top"/>
    </xf>
    <xf numFmtId="164" fontId="9" fillId="7" borderId="9" xfId="0" applyNumberFormat="1" applyFont="1" applyFill="1" applyBorder="1" applyAlignment="1">
      <alignment horizontal="right" vertical="top"/>
    </xf>
    <xf numFmtId="164" fontId="1" fillId="7" borderId="9" xfId="0" applyNumberFormat="1" applyFont="1" applyFill="1" applyBorder="1" applyAlignment="1">
      <alignment horizontal="center" vertical="top"/>
    </xf>
    <xf numFmtId="49" fontId="10" fillId="7" borderId="9" xfId="0" applyNumberFormat="1" applyFont="1" applyFill="1" applyBorder="1" applyAlignment="1">
      <alignment vertical="top"/>
    </xf>
    <xf numFmtId="0" fontId="52" fillId="7" borderId="9" xfId="0" applyFont="1" applyFill="1" applyBorder="1" applyAlignment="1">
      <alignment horizontal="center" vertical="center" wrapText="1"/>
    </xf>
    <xf numFmtId="0" fontId="10" fillId="7" borderId="9" xfId="0" applyFont="1" applyFill="1" applyBorder="1" applyAlignment="1">
      <alignment horizontal="center" vertical="top"/>
    </xf>
    <xf numFmtId="4" fontId="10" fillId="7" borderId="9" xfId="0" applyNumberFormat="1" applyFont="1" applyFill="1" applyBorder="1" applyAlignment="1">
      <alignment horizontal="center" vertical="top"/>
    </xf>
    <xf numFmtId="0" fontId="36" fillId="7" borderId="0" xfId="0" applyFont="1" applyFill="1"/>
    <xf numFmtId="4" fontId="7" fillId="7" borderId="0" xfId="0" applyNumberFormat="1" applyFont="1" applyFill="1"/>
    <xf numFmtId="0" fontId="4" fillId="0" borderId="0" xfId="1" applyFont="1" applyBorder="1" applyAlignment="1">
      <alignment horizontal="center" wrapText="1"/>
    </xf>
    <xf numFmtId="0" fontId="4" fillId="0" borderId="0" xfId="1" applyFont="1" applyBorder="1" applyAlignment="1">
      <alignment horizontal="center" vertical="center"/>
    </xf>
    <xf numFmtId="0" fontId="38" fillId="0" borderId="0" xfId="1" applyNumberFormat="1" applyFont="1" applyBorder="1" applyAlignment="1">
      <alignment horizontal="center" vertical="top"/>
    </xf>
    <xf numFmtId="0" fontId="39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30" fillId="0" borderId="0" xfId="1" applyFont="1" applyBorder="1" applyAlignment="1">
      <alignment horizontal="center" vertical="center" wrapText="1"/>
    </xf>
    <xf numFmtId="49" fontId="14" fillId="7" borderId="12" xfId="0" applyNumberFormat="1" applyFont="1" applyFill="1" applyBorder="1" applyAlignment="1">
      <alignment horizontal="left" vertical="center" wrapText="1"/>
    </xf>
    <xf numFmtId="0" fontId="40" fillId="7" borderId="4" xfId="0" applyFont="1" applyFill="1" applyBorder="1" applyAlignment="1">
      <alignment horizontal="center" vertical="center"/>
    </xf>
    <xf numFmtId="0" fontId="40" fillId="7" borderId="7" xfId="0" applyFont="1" applyFill="1" applyBorder="1" applyAlignment="1">
      <alignment horizontal="center" vertical="center"/>
    </xf>
    <xf numFmtId="0" fontId="32" fillId="7" borderId="0" xfId="0" applyFont="1" applyFill="1" applyAlignment="1">
      <alignment horizontal="center" vertical="center"/>
    </xf>
    <xf numFmtId="0" fontId="32" fillId="7" borderId="1" xfId="0" applyFont="1" applyFill="1" applyBorder="1" applyAlignment="1">
      <alignment horizontal="center" vertical="center"/>
    </xf>
    <xf numFmtId="0" fontId="37" fillId="7" borderId="3" xfId="0" applyFont="1" applyFill="1" applyBorder="1" applyAlignment="1">
      <alignment horizontal="center" vertical="center"/>
    </xf>
    <xf numFmtId="0" fontId="37" fillId="7" borderId="10" xfId="0" applyFont="1" applyFill="1" applyBorder="1" applyAlignment="1">
      <alignment horizontal="center" vertical="center"/>
    </xf>
    <xf numFmtId="0" fontId="29" fillId="7" borderId="0" xfId="0" applyFont="1" applyFill="1" applyAlignment="1">
      <alignment horizontal="center"/>
    </xf>
    <xf numFmtId="0" fontId="29" fillId="7" borderId="1" xfId="0" applyFont="1" applyFill="1" applyBorder="1" applyAlignment="1">
      <alignment horizontal="center"/>
    </xf>
    <xf numFmtId="0" fontId="29" fillId="7" borderId="0" xfId="0" applyFont="1" applyFill="1" applyAlignment="1">
      <alignment horizontal="center" vertical="top"/>
    </xf>
    <xf numFmtId="0" fontId="29" fillId="7" borderId="1" xfId="0" applyFont="1" applyFill="1" applyBorder="1" applyAlignment="1">
      <alignment horizontal="center" vertical="top"/>
    </xf>
  </cellXfs>
  <cellStyles count="5">
    <cellStyle name="Normal" xfId="0" builtinId="0"/>
    <cellStyle name="Normal 2" xfId="1"/>
    <cellStyle name="Normal 3" xfId="2"/>
    <cellStyle name="Normal 4" xfId="4"/>
    <cellStyle name="Normal 5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808000"/>
      <color rgb="FF948B54"/>
      <color rgb="FF00FF00"/>
      <color rgb="FFFFFF00"/>
      <color rgb="FF9999FF"/>
      <color rgb="FF0000BC"/>
      <color rgb="FF000012"/>
      <color rgb="FF2F1FA7"/>
      <color rgb="FFEFF1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384769</xdr:colOff>
      <xdr:row>38</xdr:row>
      <xdr:rowOff>112633</xdr:rowOff>
    </xdr:from>
    <xdr:to>
      <xdr:col>9</xdr:col>
      <xdr:colOff>263674</xdr:colOff>
      <xdr:row>47</xdr:row>
      <xdr:rowOff>59308</xdr:rowOff>
    </xdr:to>
    <xdr:sp macro="" textlink="">
      <xdr:nvSpPr>
        <xdr:cNvPr id="2" name="1 Rectángulo"/>
        <xdr:cNvSpPr/>
      </xdr:nvSpPr>
      <xdr:spPr>
        <a:xfrm>
          <a:off x="994369" y="6265783"/>
          <a:ext cx="4755705" cy="1404000"/>
        </a:xfrm>
        <a:prstGeom prst="rect">
          <a:avLst/>
        </a:prstGeom>
        <a:noFill/>
        <a:ln>
          <a:solidFill>
            <a:srgbClr val="42528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0</xdr:col>
      <xdr:colOff>263525</xdr:colOff>
      <xdr:row>2</xdr:row>
      <xdr:rowOff>34022</xdr:rowOff>
    </xdr:from>
    <xdr:to>
      <xdr:col>0</xdr:col>
      <xdr:colOff>407525</xdr:colOff>
      <xdr:row>51</xdr:row>
      <xdr:rowOff>25022</xdr:rowOff>
    </xdr:to>
    <xdr:sp macro="" textlink="">
      <xdr:nvSpPr>
        <xdr:cNvPr id="3" name="2 Rectángulo"/>
        <xdr:cNvSpPr/>
      </xdr:nvSpPr>
      <xdr:spPr>
        <a:xfrm>
          <a:off x="263525" y="357872"/>
          <a:ext cx="144000" cy="7925325"/>
        </a:xfrm>
        <a:prstGeom prst="rect">
          <a:avLst/>
        </a:prstGeom>
        <a:solidFill>
          <a:srgbClr val="425284"/>
        </a:solidFill>
        <a:ln>
          <a:solidFill>
            <a:srgbClr val="42528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866775</xdr:colOff>
      <xdr:row>221</xdr:row>
      <xdr:rowOff>0</xdr:rowOff>
    </xdr:from>
    <xdr:to>
      <xdr:col>1</xdr:col>
      <xdr:colOff>868335</xdr:colOff>
      <xdr:row>223</xdr:row>
      <xdr:rowOff>1764242</xdr:rowOff>
    </xdr:to>
    <xdr:pic>
      <xdr:nvPicPr>
        <xdr:cNvPr id="5" name="4 Imagen" descr="LOGO LATINOAMERICANA DE INGENIERI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7825" y="32301"/>
          <a:ext cx="1560" cy="1128453"/>
        </a:xfrm>
        <a:prstGeom prst="rect">
          <a:avLst/>
        </a:prstGeom>
      </xdr:spPr>
    </xdr:pic>
    <xdr:clientData/>
  </xdr:twoCellAnchor>
  <xdr:twoCellAnchor editAs="oneCell">
    <xdr:from>
      <xdr:col>1</xdr:col>
      <xdr:colOff>866775</xdr:colOff>
      <xdr:row>221</xdr:row>
      <xdr:rowOff>0</xdr:rowOff>
    </xdr:from>
    <xdr:to>
      <xdr:col>1</xdr:col>
      <xdr:colOff>868335</xdr:colOff>
      <xdr:row>223</xdr:row>
      <xdr:rowOff>1617214</xdr:rowOff>
    </xdr:to>
    <xdr:pic>
      <xdr:nvPicPr>
        <xdr:cNvPr id="11" name="10 Imagen" descr="LOGO LATINOAMERICANA DE INGENIERI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81175" y="30803850"/>
          <a:ext cx="1560" cy="2395278"/>
        </a:xfrm>
        <a:prstGeom prst="rect">
          <a:avLst/>
        </a:prstGeom>
      </xdr:spPr>
    </xdr:pic>
    <xdr:clientData/>
  </xdr:twoCellAnchor>
  <xdr:twoCellAnchor editAs="oneCell">
    <xdr:from>
      <xdr:col>1</xdr:col>
      <xdr:colOff>866775</xdr:colOff>
      <xdr:row>221</xdr:row>
      <xdr:rowOff>0</xdr:rowOff>
    </xdr:from>
    <xdr:to>
      <xdr:col>1</xdr:col>
      <xdr:colOff>868335</xdr:colOff>
      <xdr:row>223</xdr:row>
      <xdr:rowOff>1464809</xdr:rowOff>
    </xdr:to>
    <xdr:pic>
      <xdr:nvPicPr>
        <xdr:cNvPr id="20" name="19 Imagen" descr="LOGO LATINOAMERICANA DE INGENIERI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81175" y="32327850"/>
          <a:ext cx="1560" cy="2242878"/>
        </a:xfrm>
        <a:prstGeom prst="rect">
          <a:avLst/>
        </a:prstGeom>
      </xdr:spPr>
    </xdr:pic>
    <xdr:clientData/>
  </xdr:twoCellAnchor>
  <xdr:twoCellAnchor editAs="oneCell">
    <xdr:from>
      <xdr:col>1</xdr:col>
      <xdr:colOff>866775</xdr:colOff>
      <xdr:row>221</xdr:row>
      <xdr:rowOff>0</xdr:rowOff>
    </xdr:from>
    <xdr:to>
      <xdr:col>1</xdr:col>
      <xdr:colOff>868335</xdr:colOff>
      <xdr:row>223</xdr:row>
      <xdr:rowOff>1464812</xdr:rowOff>
    </xdr:to>
    <xdr:pic>
      <xdr:nvPicPr>
        <xdr:cNvPr id="21" name="20 Imagen" descr="LOGO LATINOAMERICANA DE INGENIERI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81175" y="33699450"/>
          <a:ext cx="1560" cy="2090478"/>
        </a:xfrm>
        <a:prstGeom prst="rect">
          <a:avLst/>
        </a:prstGeom>
      </xdr:spPr>
    </xdr:pic>
    <xdr:clientData/>
  </xdr:twoCellAnchor>
  <xdr:twoCellAnchor editAs="oneCell">
    <xdr:from>
      <xdr:col>1</xdr:col>
      <xdr:colOff>866775</xdr:colOff>
      <xdr:row>221</xdr:row>
      <xdr:rowOff>0</xdr:rowOff>
    </xdr:from>
    <xdr:to>
      <xdr:col>1</xdr:col>
      <xdr:colOff>868335</xdr:colOff>
      <xdr:row>223</xdr:row>
      <xdr:rowOff>1472605</xdr:rowOff>
    </xdr:to>
    <xdr:pic>
      <xdr:nvPicPr>
        <xdr:cNvPr id="22" name="21 Imagen" descr="LOGO LATINOAMERICANA DE INGENIERI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81175" y="34918650"/>
          <a:ext cx="1560" cy="2090478"/>
        </a:xfrm>
        <a:prstGeom prst="rect">
          <a:avLst/>
        </a:prstGeom>
      </xdr:spPr>
    </xdr:pic>
    <xdr:clientData/>
  </xdr:twoCellAnchor>
  <xdr:twoCellAnchor editAs="oneCell">
    <xdr:from>
      <xdr:col>1</xdr:col>
      <xdr:colOff>866775</xdr:colOff>
      <xdr:row>221</xdr:row>
      <xdr:rowOff>0</xdr:rowOff>
    </xdr:from>
    <xdr:to>
      <xdr:col>1</xdr:col>
      <xdr:colOff>868335</xdr:colOff>
      <xdr:row>223</xdr:row>
      <xdr:rowOff>1482995</xdr:rowOff>
    </xdr:to>
    <xdr:pic>
      <xdr:nvPicPr>
        <xdr:cNvPr id="25" name="24 Imagen" descr="LOGO LATINOAMERICANA DE INGENIERI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81175" y="34918650"/>
          <a:ext cx="1560" cy="2090478"/>
        </a:xfrm>
        <a:prstGeom prst="rect">
          <a:avLst/>
        </a:prstGeom>
      </xdr:spPr>
    </xdr:pic>
    <xdr:clientData/>
  </xdr:twoCellAnchor>
  <xdr:twoCellAnchor editAs="oneCell">
    <xdr:from>
      <xdr:col>1</xdr:col>
      <xdr:colOff>866775</xdr:colOff>
      <xdr:row>221</xdr:row>
      <xdr:rowOff>0</xdr:rowOff>
    </xdr:from>
    <xdr:to>
      <xdr:col>1</xdr:col>
      <xdr:colOff>868335</xdr:colOff>
      <xdr:row>223</xdr:row>
      <xdr:rowOff>2354099</xdr:rowOff>
    </xdr:to>
    <xdr:pic>
      <xdr:nvPicPr>
        <xdr:cNvPr id="27" name="26 Imagen" descr="LOGO LATINOAMERICANA DE INGENIERI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81175" y="37357050"/>
          <a:ext cx="1560" cy="2090478"/>
        </a:xfrm>
        <a:prstGeom prst="rect">
          <a:avLst/>
        </a:prstGeom>
      </xdr:spPr>
    </xdr:pic>
    <xdr:clientData/>
  </xdr:twoCellAnchor>
  <xdr:twoCellAnchor editAs="oneCell">
    <xdr:from>
      <xdr:col>1</xdr:col>
      <xdr:colOff>866775</xdr:colOff>
      <xdr:row>221</xdr:row>
      <xdr:rowOff>0</xdr:rowOff>
    </xdr:from>
    <xdr:to>
      <xdr:col>1</xdr:col>
      <xdr:colOff>868335</xdr:colOff>
      <xdr:row>223</xdr:row>
      <xdr:rowOff>2354099</xdr:rowOff>
    </xdr:to>
    <xdr:pic>
      <xdr:nvPicPr>
        <xdr:cNvPr id="28" name="27 Imagen" descr="LOGO LATINOAMERICANA DE INGENIERI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81175" y="41538525"/>
          <a:ext cx="1560" cy="2090478"/>
        </a:xfrm>
        <a:prstGeom prst="rect">
          <a:avLst/>
        </a:prstGeom>
      </xdr:spPr>
    </xdr:pic>
    <xdr:clientData/>
  </xdr:twoCellAnchor>
  <xdr:twoCellAnchor editAs="oneCell">
    <xdr:from>
      <xdr:col>1</xdr:col>
      <xdr:colOff>866775</xdr:colOff>
      <xdr:row>221</xdr:row>
      <xdr:rowOff>0</xdr:rowOff>
    </xdr:from>
    <xdr:to>
      <xdr:col>1</xdr:col>
      <xdr:colOff>868335</xdr:colOff>
      <xdr:row>230</xdr:row>
      <xdr:rowOff>952714</xdr:rowOff>
    </xdr:to>
    <xdr:pic>
      <xdr:nvPicPr>
        <xdr:cNvPr id="29" name="28 Imagen" descr="LOGO LATINOAMERICANA DE INGENIERI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81175" y="42605325"/>
          <a:ext cx="1560" cy="2090478"/>
        </a:xfrm>
        <a:prstGeom prst="rect">
          <a:avLst/>
        </a:prstGeom>
      </xdr:spPr>
    </xdr:pic>
    <xdr:clientData/>
  </xdr:twoCellAnchor>
  <xdr:twoCellAnchor editAs="oneCell">
    <xdr:from>
      <xdr:col>1</xdr:col>
      <xdr:colOff>866775</xdr:colOff>
      <xdr:row>221</xdr:row>
      <xdr:rowOff>0</xdr:rowOff>
    </xdr:from>
    <xdr:to>
      <xdr:col>1</xdr:col>
      <xdr:colOff>868335</xdr:colOff>
      <xdr:row>229</xdr:row>
      <xdr:rowOff>496682</xdr:rowOff>
    </xdr:to>
    <xdr:pic>
      <xdr:nvPicPr>
        <xdr:cNvPr id="23" name="22 Imagen" descr="LOGO LATINOAMERICANA DE INGENIERI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81175" y="41081325"/>
          <a:ext cx="1560" cy="2090478"/>
        </a:xfrm>
        <a:prstGeom prst="rect">
          <a:avLst/>
        </a:prstGeom>
      </xdr:spPr>
    </xdr:pic>
    <xdr:clientData/>
  </xdr:twoCellAnchor>
  <xdr:twoCellAnchor editAs="oneCell">
    <xdr:from>
      <xdr:col>1</xdr:col>
      <xdr:colOff>866775</xdr:colOff>
      <xdr:row>221</xdr:row>
      <xdr:rowOff>0</xdr:rowOff>
    </xdr:from>
    <xdr:to>
      <xdr:col>1</xdr:col>
      <xdr:colOff>868335</xdr:colOff>
      <xdr:row>229</xdr:row>
      <xdr:rowOff>496682</xdr:rowOff>
    </xdr:to>
    <xdr:pic>
      <xdr:nvPicPr>
        <xdr:cNvPr id="24" name="23 Imagen" descr="LOGO LATINOAMERICANA DE INGENIERI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81175" y="41081325"/>
          <a:ext cx="1560" cy="2090478"/>
        </a:xfrm>
        <a:prstGeom prst="rect">
          <a:avLst/>
        </a:prstGeom>
      </xdr:spPr>
    </xdr:pic>
    <xdr:clientData/>
  </xdr:twoCellAnchor>
  <xdr:twoCellAnchor editAs="oneCell">
    <xdr:from>
      <xdr:col>1</xdr:col>
      <xdr:colOff>866775</xdr:colOff>
      <xdr:row>221</xdr:row>
      <xdr:rowOff>0</xdr:rowOff>
    </xdr:from>
    <xdr:to>
      <xdr:col>1</xdr:col>
      <xdr:colOff>868335</xdr:colOff>
      <xdr:row>223</xdr:row>
      <xdr:rowOff>1636262</xdr:rowOff>
    </xdr:to>
    <xdr:pic>
      <xdr:nvPicPr>
        <xdr:cNvPr id="30" name="29 Imagen" descr="LOGO LATINOAMERICANA DE INGENIERI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81175" y="39557325"/>
          <a:ext cx="1560" cy="209047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AT1-SMA-Z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CARATULA"/>
      <sheetName val="ZONA DE COBRO"/>
      <sheetName val="Hoja1"/>
    </sheetNames>
    <sheetDataSet>
      <sheetData sheetId="0">
        <row r="1">
          <cell r="A1"/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5" Type="http://schemas.openxmlformats.org/officeDocument/2006/relationships/printerSettings" Target="../printerSettings/printerSettings6.bin"/><Relationship Id="rId10" Type="http://schemas.openxmlformats.org/officeDocument/2006/relationships/drawing" Target="../drawings/drawing2.xml"/><Relationship Id="rId4" Type="http://schemas.openxmlformats.org/officeDocument/2006/relationships/printerSettings" Target="../printerSettings/printerSettings5.bin"/><Relationship Id="rId9" Type="http://schemas.openxmlformats.org/officeDocument/2006/relationships/printerSettings" Target="../printerSettings/printerSettings10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13.bin"/><Relationship Id="rId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Relationship Id="rId9" Type="http://schemas.openxmlformats.org/officeDocument/2006/relationships/printerSettings" Target="../printerSettings/printerSettings1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workbookViewId="0">
      <selection activeCell="B16" sqref="B16"/>
    </sheetView>
  </sheetViews>
  <sheetFormatPr baseColWidth="10" defaultRowHeight="12.75" x14ac:dyDescent="0.2"/>
  <cols>
    <col min="1" max="1" width="30.5703125" bestFit="1" customWidth="1"/>
    <col min="2" max="2" width="25.42578125" bestFit="1" customWidth="1"/>
  </cols>
  <sheetData>
    <row r="1" spans="1:3" x14ac:dyDescent="0.2">
      <c r="A1" s="3"/>
    </row>
    <row r="2" spans="1:3" x14ac:dyDescent="0.2">
      <c r="A2" t="s">
        <v>165</v>
      </c>
      <c r="B2" s="22" t="s">
        <v>167</v>
      </c>
      <c r="C2" t="s">
        <v>166</v>
      </c>
    </row>
    <row r="3" spans="1:3" x14ac:dyDescent="0.2">
      <c r="A3" s="3" t="s">
        <v>169</v>
      </c>
      <c r="B3" s="22" t="s">
        <v>170</v>
      </c>
    </row>
    <row r="4" spans="1:3" x14ac:dyDescent="0.2">
      <c r="A4" t="s">
        <v>163</v>
      </c>
      <c r="B4" s="22" t="s">
        <v>517</v>
      </c>
    </row>
    <row r="5" spans="1:3" x14ac:dyDescent="0.2">
      <c r="A5" s="3" t="s">
        <v>168</v>
      </c>
      <c r="B5" s="22" t="s">
        <v>167</v>
      </c>
    </row>
    <row r="6" spans="1:3" x14ac:dyDescent="0.2">
      <c r="A6" s="3" t="s">
        <v>171</v>
      </c>
      <c r="B6" s="22" t="s">
        <v>172</v>
      </c>
    </row>
    <row r="7" spans="1:3" x14ac:dyDescent="0.2">
      <c r="A7" t="s">
        <v>161</v>
      </c>
    </row>
    <row r="8" spans="1:3" x14ac:dyDescent="0.2">
      <c r="A8" s="22" t="s">
        <v>518</v>
      </c>
    </row>
    <row r="9" spans="1:3" x14ac:dyDescent="0.2">
      <c r="A9" t="s">
        <v>164</v>
      </c>
      <c r="B9" s="21" t="s">
        <v>592</v>
      </c>
    </row>
    <row r="26" spans="1:2" x14ac:dyDescent="0.2">
      <c r="A26" s="9"/>
      <c r="B26" s="9"/>
    </row>
    <row r="27" spans="1:2" x14ac:dyDescent="0.2">
      <c r="A27" s="9"/>
      <c r="B27" s="9"/>
    </row>
    <row r="28" spans="1:2" x14ac:dyDescent="0.2">
      <c r="A28" s="7"/>
      <c r="B28" s="9"/>
    </row>
    <row r="29" spans="1:2" x14ac:dyDescent="0.2">
      <c r="A29" s="9"/>
      <c r="B29" s="9"/>
    </row>
    <row r="30" spans="1:2" x14ac:dyDescent="0.2">
      <c r="A30" s="7"/>
      <c r="B30" s="7"/>
    </row>
    <row r="31" spans="1:2" x14ac:dyDescent="0.2">
      <c r="A31" s="7"/>
      <c r="B31" s="7"/>
    </row>
    <row r="32" spans="1:2" x14ac:dyDescent="0.2">
      <c r="A32" s="7"/>
      <c r="B32" s="7"/>
    </row>
    <row r="33" spans="1:2" x14ac:dyDescent="0.2">
      <c r="A33" s="7"/>
      <c r="B33" s="7"/>
    </row>
  </sheetData>
  <customSheetViews>
    <customSheetView guid="{ED85AC9F-31ED-4F26-80A8-243EAF1D1219}">
      <selection activeCell="A9" sqref="A9"/>
      <pageMargins left="0.7" right="0.7" top="0.75" bottom="0.75" header="0.3" footer="0.3"/>
    </customSheetView>
    <customSheetView guid="{29EEB747-74A5-4940-BEF5-9BF888B1466C}">
      <selection activeCell="A9" sqref="A9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9"/>
  <sheetViews>
    <sheetView showGridLines="0" showZeros="0" tabSelected="1" view="pageBreakPreview" zoomScale="70" zoomScaleNormal="70" zoomScaleSheetLayoutView="70" workbookViewId="0"/>
  </sheetViews>
  <sheetFormatPr baseColWidth="10" defaultColWidth="9.140625" defaultRowHeight="12.75" x14ac:dyDescent="0.2"/>
  <cols>
    <col min="1" max="1" width="9.140625" style="12" customWidth="1"/>
    <col min="2" max="6" width="9.140625" style="12"/>
    <col min="7" max="7" width="9.140625" style="12" customWidth="1"/>
    <col min="8" max="16384" width="9.140625" style="12"/>
  </cols>
  <sheetData>
    <row r="1" spans="1:7" ht="12.75" customHeight="1" x14ac:dyDescent="0.2">
      <c r="A1" s="11"/>
      <c r="B1" s="11"/>
      <c r="C1" s="11"/>
      <c r="D1" s="11"/>
      <c r="E1" s="11"/>
      <c r="F1" s="13"/>
      <c r="G1" s="13"/>
    </row>
    <row r="2" spans="1:7" ht="12.75" customHeight="1" x14ac:dyDescent="0.2">
      <c r="A2" s="11"/>
      <c r="B2" s="11"/>
      <c r="C2" s="11"/>
      <c r="D2" s="11"/>
      <c r="E2" s="11"/>
      <c r="F2" s="13"/>
      <c r="G2" s="13"/>
    </row>
    <row r="3" spans="1:7" ht="12.75" customHeight="1" x14ac:dyDescent="0.2">
      <c r="A3" s="11"/>
      <c r="B3" s="11"/>
      <c r="C3" s="11"/>
      <c r="D3" s="11"/>
      <c r="E3" s="11"/>
      <c r="F3" s="13"/>
      <c r="G3" s="13"/>
    </row>
    <row r="4" spans="1:7" ht="12.75" customHeight="1" x14ac:dyDescent="0.2">
      <c r="A4" s="11"/>
      <c r="B4" s="11"/>
      <c r="C4" s="11"/>
      <c r="D4" s="11"/>
      <c r="E4" s="11"/>
      <c r="F4" s="13"/>
      <c r="G4" s="13"/>
    </row>
    <row r="5" spans="1:7" ht="12.75" customHeight="1" x14ac:dyDescent="0.2">
      <c r="A5" s="11"/>
      <c r="B5" s="11"/>
      <c r="C5" s="11"/>
      <c r="D5" s="11"/>
      <c r="E5" s="11"/>
      <c r="F5" s="13"/>
      <c r="G5" s="13"/>
    </row>
    <row r="6" spans="1:7" ht="12.75" customHeight="1" x14ac:dyDescent="0.2">
      <c r="A6" s="11"/>
      <c r="B6" s="11"/>
      <c r="C6" s="11"/>
      <c r="D6" s="11"/>
      <c r="E6" s="11"/>
      <c r="F6" s="13"/>
      <c r="G6" s="13"/>
    </row>
    <row r="7" spans="1:7" ht="12.75" customHeight="1" x14ac:dyDescent="0.2">
      <c r="A7" s="11"/>
      <c r="B7" s="11"/>
      <c r="C7" s="11"/>
      <c r="D7" s="11"/>
      <c r="E7" s="11"/>
      <c r="F7" s="13"/>
      <c r="G7" s="13"/>
    </row>
    <row r="8" spans="1:7" ht="12.75" customHeight="1" x14ac:dyDescent="0.2">
      <c r="A8" s="11"/>
      <c r="B8" s="11"/>
      <c r="C8" s="11"/>
      <c r="D8" s="11"/>
      <c r="E8" s="11"/>
      <c r="F8" s="13"/>
      <c r="G8" s="13"/>
    </row>
    <row r="9" spans="1:7" ht="12.75" customHeight="1" x14ac:dyDescent="0.2">
      <c r="A9" s="11"/>
      <c r="B9" s="11"/>
      <c r="C9" s="11"/>
      <c r="D9" s="11"/>
      <c r="E9" s="11"/>
      <c r="F9" s="13"/>
      <c r="G9" s="13"/>
    </row>
    <row r="10" spans="1:7" ht="12.75" customHeight="1" x14ac:dyDescent="0.2">
      <c r="A10" s="11"/>
      <c r="B10" s="11"/>
      <c r="C10" s="11"/>
      <c r="D10" s="11"/>
      <c r="E10" s="11"/>
      <c r="F10" s="13"/>
      <c r="G10" s="13"/>
    </row>
    <row r="11" spans="1:7" ht="12.75" customHeight="1" x14ac:dyDescent="0.2">
      <c r="A11" s="11"/>
      <c r="B11" s="11"/>
      <c r="C11" s="11"/>
      <c r="D11" s="11"/>
      <c r="E11" s="11"/>
      <c r="F11" s="13"/>
      <c r="G11" s="13"/>
    </row>
    <row r="12" spans="1:7" ht="12.75" customHeight="1" x14ac:dyDescent="0.2">
      <c r="A12" s="11"/>
      <c r="B12" s="11"/>
      <c r="C12" s="11"/>
      <c r="D12" s="11"/>
      <c r="E12" s="11"/>
      <c r="F12" s="13"/>
      <c r="G12" s="13"/>
    </row>
    <row r="13" spans="1:7" ht="12.75" customHeight="1" x14ac:dyDescent="0.2">
      <c r="A13" s="11"/>
      <c r="B13" s="11"/>
      <c r="C13" s="11"/>
      <c r="D13" s="11"/>
      <c r="E13" s="11"/>
      <c r="F13" s="13"/>
      <c r="G13" s="13"/>
    </row>
    <row r="14" spans="1:7" ht="12.75" customHeight="1" x14ac:dyDescent="0.2">
      <c r="A14" s="11"/>
      <c r="B14" s="11"/>
      <c r="C14" s="11"/>
      <c r="D14" s="11"/>
      <c r="E14" s="11"/>
      <c r="F14" s="13"/>
      <c r="G14" s="13"/>
    </row>
    <row r="15" spans="1:7" ht="12.75" customHeight="1" x14ac:dyDescent="0.2">
      <c r="A15" s="11"/>
      <c r="B15" s="11"/>
      <c r="C15" s="11"/>
      <c r="D15" s="11"/>
      <c r="E15" s="11"/>
      <c r="F15" s="13"/>
      <c r="G15" s="13"/>
    </row>
    <row r="16" spans="1:7" ht="12.75" customHeight="1" x14ac:dyDescent="0.2">
      <c r="A16" s="11"/>
      <c r="B16" s="11"/>
      <c r="C16" s="11"/>
      <c r="D16" s="11"/>
      <c r="E16" s="11"/>
      <c r="F16" s="13"/>
      <c r="G16" s="13"/>
    </row>
    <row r="17" spans="1:11" ht="12.75" customHeight="1" x14ac:dyDescent="0.2">
      <c r="A17" s="11"/>
      <c r="B17" s="11"/>
      <c r="C17" s="11"/>
      <c r="D17" s="11"/>
      <c r="E17" s="11"/>
      <c r="F17" s="13"/>
      <c r="G17" s="13"/>
    </row>
    <row r="18" spans="1:11" ht="12.75" customHeight="1" x14ac:dyDescent="0.2">
      <c r="A18" s="11"/>
      <c r="B18" s="11"/>
      <c r="C18" s="11"/>
      <c r="D18" s="11"/>
      <c r="E18" s="11"/>
      <c r="F18" s="13"/>
      <c r="G18" s="13"/>
    </row>
    <row r="19" spans="1:11" ht="12.75" customHeight="1" x14ac:dyDescent="0.2">
      <c r="A19" s="11"/>
      <c r="B19" s="11"/>
      <c r="C19" s="11"/>
      <c r="D19" s="11"/>
      <c r="E19" s="11"/>
      <c r="F19" s="13"/>
      <c r="G19" s="13"/>
    </row>
    <row r="20" spans="1:11" ht="12.75" customHeight="1" x14ac:dyDescent="0.2">
      <c r="A20" s="220">
        <f>[1]DATOS!A1</f>
        <v>0</v>
      </c>
      <c r="B20" s="220"/>
      <c r="C20" s="220"/>
      <c r="D20" s="220"/>
      <c r="E20" s="220"/>
      <c r="F20" s="220"/>
      <c r="G20" s="220"/>
      <c r="H20" s="220"/>
      <c r="I20" s="220"/>
      <c r="J20" s="220"/>
      <c r="K20" s="220"/>
    </row>
    <row r="21" spans="1:11" ht="12.75" customHeight="1" x14ac:dyDescent="0.2">
      <c r="A21" s="220"/>
      <c r="B21" s="220"/>
      <c r="C21" s="220"/>
      <c r="D21" s="220"/>
      <c r="E21" s="220"/>
      <c r="F21" s="220"/>
      <c r="G21" s="220"/>
      <c r="H21" s="220"/>
      <c r="I21" s="220"/>
      <c r="J21" s="220"/>
      <c r="K21" s="220"/>
    </row>
    <row r="22" spans="1:11" ht="12.75" customHeight="1" x14ac:dyDescent="0.2">
      <c r="A22" s="11"/>
      <c r="B22" s="11"/>
      <c r="C22" s="11"/>
      <c r="D22" s="11"/>
      <c r="E22" s="11"/>
      <c r="F22" s="13"/>
      <c r="G22" s="13"/>
    </row>
    <row r="23" spans="1:11" ht="12.75" customHeight="1" x14ac:dyDescent="0.2">
      <c r="A23" s="11"/>
      <c r="B23" s="11"/>
      <c r="C23" s="11"/>
      <c r="D23" s="11"/>
      <c r="E23" s="11"/>
      <c r="F23" s="13"/>
      <c r="G23" s="13"/>
    </row>
    <row r="24" spans="1:11" ht="12.75" customHeight="1" x14ac:dyDescent="0.2">
      <c r="A24" s="221" t="str">
        <f>CONCATENATE(DATOS!A2,DATOS!B2,DATOS!C2)</f>
        <v>PLAZA DE COBRO "SAN MARTIN TEXMELUCAN"</v>
      </c>
      <c r="B24" s="221"/>
      <c r="C24" s="221"/>
      <c r="D24" s="221"/>
      <c r="E24" s="221"/>
      <c r="F24" s="221"/>
      <c r="G24" s="221"/>
      <c r="H24" s="221"/>
      <c r="I24" s="221"/>
      <c r="J24" s="221"/>
      <c r="K24" s="221"/>
    </row>
    <row r="25" spans="1:11" ht="12.75" customHeight="1" x14ac:dyDescent="0.2">
      <c r="A25" s="221"/>
      <c r="B25" s="221"/>
      <c r="C25" s="221"/>
      <c r="D25" s="221"/>
      <c r="E25" s="221"/>
      <c r="F25" s="221"/>
      <c r="G25" s="221"/>
      <c r="H25" s="221"/>
      <c r="I25" s="221"/>
      <c r="J25" s="221"/>
      <c r="K25" s="221"/>
    </row>
    <row r="26" spans="1:11" ht="12.75" customHeight="1" x14ac:dyDescent="0.2">
      <c r="A26" s="221"/>
      <c r="B26" s="221"/>
      <c r="C26" s="221"/>
      <c r="D26" s="221"/>
      <c r="E26" s="221"/>
      <c r="F26" s="221"/>
      <c r="G26" s="221"/>
      <c r="H26" s="221"/>
      <c r="I26" s="221"/>
      <c r="J26" s="221"/>
      <c r="K26" s="221"/>
    </row>
    <row r="27" spans="1:11" ht="12.75" customHeight="1" x14ac:dyDescent="0.2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</row>
    <row r="28" spans="1:11" ht="12.75" customHeight="1" x14ac:dyDescent="0.2">
      <c r="A28" s="222" t="str">
        <f>CONCATENATE(DATOS!A3,DATOS!B3)</f>
        <v>AUTOPISTA: MEXICO-PUEBLA</v>
      </c>
      <c r="B28" s="222"/>
      <c r="C28" s="222"/>
      <c r="D28" s="222"/>
      <c r="E28" s="222"/>
      <c r="F28" s="222"/>
      <c r="G28" s="222"/>
      <c r="H28" s="222"/>
      <c r="I28" s="222"/>
      <c r="J28" s="222"/>
      <c r="K28" s="222"/>
    </row>
    <row r="29" spans="1:11" ht="12.75" customHeight="1" x14ac:dyDescent="0.2">
      <c r="A29" s="222"/>
      <c r="B29" s="222"/>
      <c r="C29" s="222"/>
      <c r="D29" s="222"/>
      <c r="E29" s="222"/>
      <c r="F29" s="222"/>
      <c r="G29" s="222"/>
      <c r="H29" s="222"/>
      <c r="I29" s="222"/>
      <c r="J29" s="222"/>
      <c r="K29" s="222"/>
    </row>
    <row r="30" spans="1:11" ht="12.75" customHeight="1" x14ac:dyDescent="0.2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</row>
    <row r="31" spans="1:11" ht="12.75" customHeight="1" x14ac:dyDescent="0.2">
      <c r="A31" s="222" t="str">
        <f>CONCATENATE(DATOS!A4,DATOS!B4)</f>
        <v>KM: 96+743.50</v>
      </c>
      <c r="B31" s="222"/>
      <c r="C31" s="222"/>
      <c r="D31" s="222"/>
      <c r="E31" s="222"/>
      <c r="F31" s="222"/>
      <c r="G31" s="222"/>
      <c r="H31" s="222"/>
      <c r="I31" s="222"/>
      <c r="J31" s="222"/>
      <c r="K31" s="222"/>
    </row>
    <row r="32" spans="1:11" ht="12.75" customHeight="1" x14ac:dyDescent="0.2">
      <c r="A32" s="222"/>
      <c r="B32" s="222"/>
      <c r="C32" s="222"/>
      <c r="D32" s="222"/>
      <c r="E32" s="222"/>
      <c r="F32" s="222"/>
      <c r="G32" s="222"/>
      <c r="H32" s="222"/>
      <c r="I32" s="222"/>
      <c r="J32" s="222"/>
      <c r="K32" s="222"/>
    </row>
    <row r="33" spans="1:11" ht="12.75" customHeight="1" x14ac:dyDescent="0.2">
      <c r="A33" s="14"/>
      <c r="B33" s="14"/>
      <c r="C33" s="14"/>
      <c r="D33" s="14"/>
      <c r="E33" s="14"/>
      <c r="F33" s="15"/>
      <c r="G33" s="15"/>
    </row>
    <row r="34" spans="1:11" ht="12.75" customHeight="1" x14ac:dyDescent="0.2">
      <c r="A34" s="222" t="str">
        <f>CONCATENATE(DATOS!A5,DATOS!B5)</f>
        <v>MUNICIPIO: SAN MARTIN TEXMELUCAN</v>
      </c>
      <c r="B34" s="222"/>
      <c r="C34" s="222"/>
      <c r="D34" s="222"/>
      <c r="E34" s="222"/>
      <c r="F34" s="222"/>
      <c r="G34" s="222"/>
      <c r="H34" s="222"/>
      <c r="I34" s="222"/>
      <c r="J34" s="222"/>
      <c r="K34" s="222"/>
    </row>
    <row r="35" spans="1:11" ht="12.75" customHeight="1" x14ac:dyDescent="0.2">
      <c r="A35" s="222"/>
      <c r="B35" s="222"/>
      <c r="C35" s="222"/>
      <c r="D35" s="222"/>
      <c r="E35" s="222"/>
      <c r="F35" s="222"/>
      <c r="G35" s="222"/>
      <c r="H35" s="222"/>
      <c r="I35" s="222"/>
      <c r="J35" s="222"/>
      <c r="K35" s="222"/>
    </row>
    <row r="36" spans="1:11" ht="12.75" customHeight="1" x14ac:dyDescent="0.2">
      <c r="A36" s="14"/>
      <c r="B36" s="14"/>
      <c r="C36" s="14"/>
      <c r="D36" s="14"/>
      <c r="E36" s="14"/>
      <c r="F36" s="15"/>
      <c r="G36" s="15"/>
    </row>
    <row r="37" spans="1:11" ht="12.75" customHeight="1" x14ac:dyDescent="0.2">
      <c r="A37" s="222" t="str">
        <f>CONCATENATE(DATOS!A6,DATOS!B6)</f>
        <v>ESTADO DE PUEBLA</v>
      </c>
      <c r="B37" s="222"/>
      <c r="C37" s="222"/>
      <c r="D37" s="222"/>
      <c r="E37" s="222"/>
      <c r="F37" s="222"/>
      <c r="G37" s="222"/>
      <c r="H37" s="222"/>
      <c r="I37" s="222"/>
      <c r="J37" s="222"/>
      <c r="K37" s="222"/>
    </row>
    <row r="38" spans="1:11" ht="12.75" customHeight="1" x14ac:dyDescent="0.2">
      <c r="A38" s="222"/>
      <c r="B38" s="222"/>
      <c r="C38" s="222"/>
      <c r="D38" s="222"/>
      <c r="E38" s="222"/>
      <c r="F38" s="222"/>
      <c r="G38" s="222"/>
      <c r="H38" s="222"/>
      <c r="I38" s="222"/>
      <c r="J38" s="222"/>
      <c r="K38" s="222"/>
    </row>
    <row r="39" spans="1:11" ht="12.75" customHeight="1" x14ac:dyDescent="0.2">
      <c r="A39" s="14"/>
      <c r="B39" s="14"/>
      <c r="C39" s="14"/>
      <c r="D39" s="14"/>
      <c r="E39" s="15"/>
      <c r="F39" s="15"/>
      <c r="G39" s="15"/>
    </row>
    <row r="40" spans="1:11" ht="12.75" customHeight="1" x14ac:dyDescent="0.2">
      <c r="A40" s="217" t="str">
        <f>DATOS!A7</f>
        <v>CATALOGO DE CONCEPTOS</v>
      </c>
      <c r="B40" s="217"/>
      <c r="C40" s="217"/>
      <c r="D40" s="217"/>
      <c r="E40" s="217"/>
      <c r="F40" s="217"/>
      <c r="G40" s="217"/>
      <c r="H40" s="217"/>
      <c r="I40" s="217"/>
      <c r="J40" s="217"/>
      <c r="K40" s="217"/>
    </row>
    <row r="41" spans="1:11" ht="12.75" customHeight="1" x14ac:dyDescent="0.2">
      <c r="A41" s="217"/>
      <c r="B41" s="217"/>
      <c r="C41" s="217"/>
      <c r="D41" s="217"/>
      <c r="E41" s="217"/>
      <c r="F41" s="217"/>
      <c r="G41" s="217"/>
      <c r="H41" s="217"/>
      <c r="I41" s="217"/>
      <c r="J41" s="217"/>
      <c r="K41" s="217"/>
    </row>
    <row r="42" spans="1:11" ht="12.75" customHeight="1" x14ac:dyDescent="0.3">
      <c r="A42" s="18"/>
      <c r="B42" s="19"/>
      <c r="C42" s="19"/>
      <c r="D42" s="19"/>
      <c r="E42" s="19"/>
      <c r="F42" s="19"/>
      <c r="G42" s="19"/>
    </row>
    <row r="43" spans="1:11" ht="12.75" customHeight="1" x14ac:dyDescent="0.2">
      <c r="A43" s="218" t="str">
        <f>DATOS!A8</f>
        <v>EDIFICIO PFP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</row>
    <row r="44" spans="1:11" ht="12.75" customHeight="1" x14ac:dyDescent="0.2">
      <c r="A44" s="218"/>
      <c r="B44" s="218"/>
      <c r="C44" s="218"/>
      <c r="D44" s="218"/>
      <c r="E44" s="218"/>
      <c r="F44" s="218"/>
      <c r="G44" s="218"/>
      <c r="H44" s="218"/>
      <c r="I44" s="218"/>
      <c r="J44" s="218"/>
      <c r="K44" s="218"/>
    </row>
    <row r="45" spans="1:11" ht="12.75" customHeight="1" x14ac:dyDescent="0.2">
      <c r="A45" s="17"/>
      <c r="B45" s="17"/>
      <c r="C45" s="17"/>
      <c r="D45" s="17"/>
      <c r="E45" s="17"/>
      <c r="F45" s="17"/>
      <c r="G45" s="17"/>
    </row>
    <row r="46" spans="1:11" ht="12.75" customHeight="1" x14ac:dyDescent="0.2">
      <c r="A46" s="219" t="str">
        <f>CONCATENATE(DATOS!A9,DATOS!B9)</f>
        <v>REVISION 1   (14*NOV*2014)</v>
      </c>
      <c r="B46" s="219"/>
      <c r="C46" s="219"/>
      <c r="D46" s="219"/>
      <c r="E46" s="219"/>
      <c r="F46" s="219"/>
      <c r="G46" s="219"/>
      <c r="H46" s="219"/>
      <c r="I46" s="219"/>
      <c r="J46" s="219"/>
      <c r="K46" s="219"/>
    </row>
    <row r="47" spans="1:11" ht="12.75" customHeight="1" x14ac:dyDescent="0.2">
      <c r="A47" s="219"/>
      <c r="B47" s="219"/>
      <c r="C47" s="219"/>
      <c r="D47" s="219"/>
      <c r="E47" s="219"/>
      <c r="F47" s="219"/>
      <c r="G47" s="219"/>
      <c r="H47" s="219"/>
      <c r="I47" s="219"/>
      <c r="J47" s="219"/>
      <c r="K47" s="219"/>
    </row>
    <row r="48" spans="1:11" ht="12.75" customHeight="1" x14ac:dyDescent="0.2"/>
    <row r="49" spans="1:12" ht="12.75" customHeight="1" x14ac:dyDescent="0.2"/>
    <row r="50" spans="1:12" ht="12.75" customHeight="1" x14ac:dyDescent="0.2">
      <c r="A50" s="10"/>
      <c r="B50" s="14"/>
      <c r="C50" s="14"/>
      <c r="D50" s="14"/>
      <c r="H50" s="16"/>
      <c r="I50" s="16"/>
      <c r="J50" s="16"/>
      <c r="K50" s="16"/>
      <c r="L50" s="16"/>
    </row>
    <row r="51" spans="1:12" ht="12.75" customHeight="1" x14ac:dyDescent="0.2"/>
    <row r="52" spans="1:12" ht="12.75" customHeight="1" x14ac:dyDescent="0.2"/>
    <row r="63" spans="1:12" x14ac:dyDescent="0.2">
      <c r="A63" s="3"/>
    </row>
    <row r="64" spans="1:12" x14ac:dyDescent="0.2">
      <c r="A64" s="3"/>
    </row>
    <row r="65" spans="1:1" x14ac:dyDescent="0.2">
      <c r="A65" s="3"/>
    </row>
    <row r="66" spans="1:1" x14ac:dyDescent="0.2">
      <c r="A66" s="3"/>
    </row>
    <row r="67" spans="1:1" x14ac:dyDescent="0.2">
      <c r="A67" s="3"/>
    </row>
    <row r="69" spans="1:1" x14ac:dyDescent="0.2">
      <c r="A69" s="3"/>
    </row>
    <row r="70" spans="1:1" x14ac:dyDescent="0.2">
      <c r="A70" s="3"/>
    </row>
    <row r="74" spans="1:1" x14ac:dyDescent="0.2">
      <c r="A74" s="20"/>
    </row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</sheetData>
  <mergeCells count="9">
    <mergeCell ref="A40:K41"/>
    <mergeCell ref="A43:K44"/>
    <mergeCell ref="A46:K47"/>
    <mergeCell ref="A20:K21"/>
    <mergeCell ref="A24:K26"/>
    <mergeCell ref="A28:K29"/>
    <mergeCell ref="A31:K32"/>
    <mergeCell ref="A34:K35"/>
    <mergeCell ref="A37:K38"/>
  </mergeCells>
  <printOptions verticalCentered="1"/>
  <pageMargins left="0.39370078740157483" right="0" top="0" bottom="0" header="0" footer="0"/>
  <pageSetup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E241"/>
  <sheetViews>
    <sheetView showGridLines="0" showZeros="0" zoomScaleNormal="100" zoomScaleSheetLayoutView="100" zoomScalePageLayoutView="70" workbookViewId="0">
      <selection activeCell="M16" sqref="M16"/>
    </sheetView>
  </sheetViews>
  <sheetFormatPr baseColWidth="10" defaultRowHeight="15" x14ac:dyDescent="0.2"/>
  <cols>
    <col min="1" max="1" width="13.7109375" style="215" customWidth="1"/>
    <col min="2" max="2" width="38.7109375" style="85" customWidth="1"/>
    <col min="3" max="3" width="6.7109375" style="85" customWidth="1"/>
    <col min="4" max="4" width="10.7109375" style="216" customWidth="1"/>
    <col min="5" max="5" width="10.7109375" style="85" customWidth="1"/>
    <col min="6" max="6" width="13.7109375" style="85" customWidth="1"/>
    <col min="7" max="7" width="11.42578125" style="85"/>
    <col min="8" max="8" width="12.42578125" style="55" bestFit="1" customWidth="1"/>
    <col min="9" max="9" width="2.140625" style="55" customWidth="1"/>
    <col min="10" max="10" width="11.42578125" style="195"/>
    <col min="11" max="11" width="2" style="55" customWidth="1"/>
    <col min="12" max="12" width="11.42578125" style="196"/>
    <col min="13" max="13" width="11.42578125" style="55"/>
    <col min="14" max="16384" width="11.42578125" style="85"/>
  </cols>
  <sheetData>
    <row r="1" spans="1:14" s="31" customFormat="1" ht="15" customHeight="1" thickBot="1" x14ac:dyDescent="0.25">
      <c r="A1" s="29"/>
      <c r="B1" s="30"/>
      <c r="C1" s="26"/>
      <c r="D1" s="30"/>
      <c r="H1" s="32"/>
      <c r="I1" s="32"/>
      <c r="J1" s="33"/>
      <c r="K1" s="32"/>
      <c r="L1" s="34"/>
      <c r="M1" s="32"/>
    </row>
    <row r="2" spans="1:14" s="31" customFormat="1" ht="15" customHeight="1" thickTop="1" x14ac:dyDescent="0.3">
      <c r="A2" s="35"/>
      <c r="B2" s="36"/>
      <c r="C2" s="224" t="str">
        <f>CONCATENATE(DATOS!A2,DATOS!B2,DATOS!C2)</f>
        <v>PLAZA DE COBRO "SAN MARTIN TEXMELUCAN"</v>
      </c>
      <c r="D2" s="224"/>
      <c r="E2" s="224"/>
      <c r="F2" s="225"/>
      <c r="H2" s="37"/>
      <c r="I2" s="37"/>
      <c r="J2" s="33"/>
      <c r="K2" s="38"/>
      <c r="L2" s="34"/>
      <c r="M2" s="32"/>
      <c r="N2" s="26"/>
    </row>
    <row r="3" spans="1:14" s="31" customFormat="1" ht="7.5" customHeight="1" x14ac:dyDescent="0.2">
      <c r="A3" s="39"/>
      <c r="B3" s="40"/>
      <c r="C3" s="226">
        <f>DATOS!A1</f>
        <v>0</v>
      </c>
      <c r="D3" s="226"/>
      <c r="E3" s="226"/>
      <c r="F3" s="227"/>
      <c r="H3" s="41"/>
      <c r="I3" s="41"/>
      <c r="J3" s="33"/>
      <c r="K3" s="38"/>
      <c r="L3" s="34"/>
      <c r="M3" s="32"/>
    </row>
    <row r="4" spans="1:14" s="31" customFormat="1" ht="7.5" customHeight="1" x14ac:dyDescent="0.2">
      <c r="A4" s="39"/>
      <c r="B4" s="40"/>
      <c r="C4" s="226" t="str">
        <f>CONCATENATE(DATOS!A3,DATOS!B3)</f>
        <v>AUTOPISTA: MEXICO-PUEBLA</v>
      </c>
      <c r="D4" s="226"/>
      <c r="E4" s="226"/>
      <c r="F4" s="227"/>
      <c r="G4" s="42"/>
      <c r="H4" s="43"/>
      <c r="I4" s="43"/>
      <c r="J4" s="44"/>
      <c r="K4" s="45"/>
      <c r="L4" s="34"/>
      <c r="M4" s="32"/>
      <c r="N4" s="26"/>
    </row>
    <row r="5" spans="1:14" s="31" customFormat="1" ht="7.5" customHeight="1" x14ac:dyDescent="0.25">
      <c r="A5" s="46" t="s">
        <v>5</v>
      </c>
      <c r="B5" s="40"/>
      <c r="C5" s="226" t="str">
        <f>CONCATENATE(DATOS!A4,DATOS!B4)</f>
        <v>KM: 96+743.50</v>
      </c>
      <c r="D5" s="226"/>
      <c r="E5" s="226"/>
      <c r="F5" s="227"/>
      <c r="G5" s="42"/>
      <c r="H5" s="47"/>
      <c r="I5" s="48"/>
      <c r="J5" s="49"/>
      <c r="K5" s="45"/>
      <c r="L5" s="34"/>
      <c r="M5" s="32"/>
    </row>
    <row r="6" spans="1:14" s="31" customFormat="1" ht="7.5" customHeight="1" x14ac:dyDescent="0.25">
      <c r="A6" s="46" t="s">
        <v>3</v>
      </c>
      <c r="B6" s="50"/>
      <c r="C6" s="226" t="str">
        <f>CONCATENATE(DATOS!A5,DATOS!B5)</f>
        <v>MUNICIPIO: SAN MARTIN TEXMELUCAN</v>
      </c>
      <c r="D6" s="226"/>
      <c r="E6" s="226"/>
      <c r="F6" s="227"/>
      <c r="G6" s="42"/>
      <c r="H6" s="51"/>
      <c r="I6" s="52"/>
      <c r="J6" s="44"/>
      <c r="K6" s="45"/>
      <c r="L6" s="34"/>
      <c r="M6" s="32"/>
    </row>
    <row r="7" spans="1:14" s="31" customFormat="1" ht="7.5" customHeight="1" x14ac:dyDescent="0.25">
      <c r="A7" s="53"/>
      <c r="B7" s="54"/>
      <c r="C7" s="226" t="str">
        <f>CONCATENATE(DATOS!A6,DATOS!B6)</f>
        <v>ESTADO DE PUEBLA</v>
      </c>
      <c r="D7" s="226"/>
      <c r="E7" s="226"/>
      <c r="F7" s="227"/>
      <c r="G7" s="42"/>
      <c r="H7" s="52"/>
      <c r="I7" s="55"/>
      <c r="J7" s="56"/>
      <c r="K7" s="45"/>
      <c r="L7" s="34"/>
      <c r="M7" s="55"/>
    </row>
    <row r="8" spans="1:14" s="31" customFormat="1" ht="7.5" customHeight="1" x14ac:dyDescent="0.2">
      <c r="A8" s="39"/>
      <c r="B8" s="57"/>
      <c r="C8" s="230" t="str">
        <f>DATOS!A7</f>
        <v>CATALOGO DE CONCEPTOS</v>
      </c>
      <c r="D8" s="230"/>
      <c r="E8" s="230"/>
      <c r="F8" s="231"/>
      <c r="H8" s="41"/>
      <c r="I8" s="41"/>
      <c r="J8" s="33"/>
      <c r="K8" s="38"/>
      <c r="L8" s="34"/>
      <c r="M8" s="32"/>
    </row>
    <row r="9" spans="1:14" s="31" customFormat="1" ht="7.5" customHeight="1" x14ac:dyDescent="0.2">
      <c r="A9" s="39"/>
      <c r="B9" s="57"/>
      <c r="C9" s="230"/>
      <c r="D9" s="230"/>
      <c r="E9" s="230"/>
      <c r="F9" s="231"/>
      <c r="G9" s="42"/>
      <c r="H9" s="43"/>
      <c r="I9" s="43"/>
      <c r="J9" s="44"/>
      <c r="K9" s="45"/>
      <c r="L9" s="34"/>
      <c r="M9" s="32"/>
      <c r="N9" s="26"/>
    </row>
    <row r="10" spans="1:14" s="31" customFormat="1" ht="7.5" customHeight="1" x14ac:dyDescent="0.25">
      <c r="A10" s="46" t="s">
        <v>5</v>
      </c>
      <c r="B10" s="40"/>
      <c r="C10" s="232" t="str">
        <f>DATOS!A8</f>
        <v>EDIFICIO PFP</v>
      </c>
      <c r="D10" s="232"/>
      <c r="E10" s="232"/>
      <c r="F10" s="233"/>
      <c r="G10" s="42"/>
      <c r="H10" s="47"/>
      <c r="I10" s="48"/>
      <c r="J10" s="49"/>
      <c r="K10" s="45"/>
      <c r="L10" s="34"/>
      <c r="M10" s="32"/>
    </row>
    <row r="11" spans="1:14" s="31" customFormat="1" ht="7.5" customHeight="1" x14ac:dyDescent="0.25">
      <c r="A11" s="46" t="s">
        <v>3</v>
      </c>
      <c r="B11" s="50"/>
      <c r="C11" s="232"/>
      <c r="D11" s="232"/>
      <c r="E11" s="232"/>
      <c r="F11" s="233"/>
      <c r="G11" s="42"/>
      <c r="H11" s="51"/>
      <c r="I11" s="52"/>
      <c r="J11" s="44"/>
      <c r="K11" s="45"/>
      <c r="L11" s="34"/>
      <c r="M11" s="32"/>
    </row>
    <row r="12" spans="1:14" s="31" customFormat="1" ht="7.5" customHeight="1" thickBot="1" x14ac:dyDescent="0.3">
      <c r="A12" s="58"/>
      <c r="B12" s="59"/>
      <c r="C12" s="228" t="str">
        <f>CONCATENATE(DATOS!A9,DATOS!B9)</f>
        <v>REVISION 1   (14*NOV*2014)</v>
      </c>
      <c r="D12" s="228"/>
      <c r="E12" s="228"/>
      <c r="F12" s="229"/>
      <c r="G12" s="42"/>
      <c r="H12" s="52"/>
      <c r="I12" s="55"/>
      <c r="J12" s="56"/>
      <c r="K12" s="45"/>
      <c r="L12" s="34"/>
      <c r="M12" s="55"/>
    </row>
    <row r="13" spans="1:14" s="31" customFormat="1" ht="30" customHeight="1" thickTop="1" thickBot="1" x14ac:dyDescent="0.25">
      <c r="A13" s="223" t="s">
        <v>162</v>
      </c>
      <c r="B13" s="223"/>
      <c r="C13" s="223"/>
      <c r="D13" s="223"/>
      <c r="E13" s="223"/>
      <c r="F13" s="223"/>
      <c r="G13" s="42"/>
      <c r="H13" s="60"/>
      <c r="I13" s="45"/>
      <c r="J13" s="44"/>
      <c r="K13" s="45"/>
      <c r="L13" s="34"/>
      <c r="M13" s="55"/>
    </row>
    <row r="14" spans="1:14" s="68" customFormat="1" ht="16.5" thickTop="1" thickBot="1" x14ac:dyDescent="0.25">
      <c r="A14" s="61" t="s">
        <v>0</v>
      </c>
      <c r="B14" s="62" t="s">
        <v>7</v>
      </c>
      <c r="C14" s="62" t="s">
        <v>1</v>
      </c>
      <c r="D14" s="63" t="s">
        <v>4</v>
      </c>
      <c r="E14" s="62" t="s">
        <v>2</v>
      </c>
      <c r="F14" s="64" t="s">
        <v>8</v>
      </c>
      <c r="G14" s="65"/>
      <c r="H14" s="66"/>
      <c r="I14" s="66"/>
      <c r="J14" s="67"/>
      <c r="K14" s="66"/>
      <c r="L14" s="49"/>
      <c r="M14" s="66"/>
    </row>
    <row r="15" spans="1:14" s="31" customFormat="1" ht="16.5" thickTop="1" x14ac:dyDescent="0.25">
      <c r="A15" s="69"/>
      <c r="B15" s="70" t="s">
        <v>173</v>
      </c>
      <c r="C15" s="71"/>
      <c r="D15" s="72"/>
      <c r="E15" s="73"/>
      <c r="F15" s="74"/>
      <c r="H15" s="75"/>
      <c r="I15" s="75"/>
      <c r="J15" s="75"/>
      <c r="K15" s="75"/>
      <c r="L15" s="75"/>
      <c r="M15" s="76"/>
    </row>
    <row r="16" spans="1:14" ht="89.25" customHeight="1" x14ac:dyDescent="0.2">
      <c r="A16" s="77" t="s">
        <v>174</v>
      </c>
      <c r="B16" s="78" t="s">
        <v>175</v>
      </c>
      <c r="C16" s="79" t="s">
        <v>176</v>
      </c>
      <c r="D16" s="80">
        <v>165.5</v>
      </c>
      <c r="E16" s="81"/>
      <c r="F16" s="82">
        <f>E16*D16</f>
        <v>0</v>
      </c>
      <c r="G16" s="83"/>
      <c r="H16" s="84"/>
      <c r="I16" s="84"/>
      <c r="J16" s="44"/>
      <c r="K16" s="84"/>
      <c r="L16" s="49"/>
      <c r="M16" s="84"/>
    </row>
    <row r="17" spans="1:13" ht="96" x14ac:dyDescent="0.2">
      <c r="A17" s="77" t="s">
        <v>177</v>
      </c>
      <c r="B17" s="78" t="s">
        <v>178</v>
      </c>
      <c r="C17" s="79" t="s">
        <v>176</v>
      </c>
      <c r="D17" s="80">
        <v>248.5</v>
      </c>
      <c r="E17" s="81"/>
      <c r="F17" s="82">
        <f t="shared" ref="F17:F18" si="0">E17*D17</f>
        <v>0</v>
      </c>
      <c r="G17" s="83"/>
      <c r="H17" s="84"/>
      <c r="I17" s="84"/>
      <c r="J17" s="44"/>
      <c r="K17" s="84"/>
      <c r="L17" s="49"/>
      <c r="M17" s="84"/>
    </row>
    <row r="18" spans="1:13" ht="48" x14ac:dyDescent="0.2">
      <c r="A18" s="77" t="s">
        <v>179</v>
      </c>
      <c r="B18" s="78" t="s">
        <v>180</v>
      </c>
      <c r="C18" s="79" t="s">
        <v>176</v>
      </c>
      <c r="D18" s="80">
        <v>1241.5</v>
      </c>
      <c r="E18" s="81"/>
      <c r="F18" s="82">
        <f t="shared" si="0"/>
        <v>0</v>
      </c>
      <c r="G18" s="83"/>
      <c r="H18" s="84"/>
      <c r="I18" s="84"/>
      <c r="J18" s="44"/>
      <c r="K18" s="84"/>
      <c r="L18" s="49"/>
      <c r="M18" s="84"/>
    </row>
    <row r="19" spans="1:13" s="31" customFormat="1" ht="84" x14ac:dyDescent="0.2">
      <c r="A19" s="77" t="s">
        <v>181</v>
      </c>
      <c r="B19" s="86" t="s">
        <v>182</v>
      </c>
      <c r="C19" s="87" t="s">
        <v>183</v>
      </c>
      <c r="D19" s="80">
        <v>2742.42</v>
      </c>
      <c r="E19" s="81"/>
      <c r="F19" s="88">
        <f>E19*D19</f>
        <v>0</v>
      </c>
      <c r="H19" s="75"/>
      <c r="I19" s="75"/>
      <c r="J19" s="75"/>
      <c r="K19" s="75"/>
      <c r="L19" s="75"/>
      <c r="M19" s="76"/>
    </row>
    <row r="20" spans="1:13" s="31" customFormat="1" ht="60" x14ac:dyDescent="0.2">
      <c r="A20" s="77" t="s">
        <v>184</v>
      </c>
      <c r="B20" s="89" t="s">
        <v>185</v>
      </c>
      <c r="C20" s="87" t="s">
        <v>176</v>
      </c>
      <c r="D20" s="80">
        <v>518.5</v>
      </c>
      <c r="E20" s="81"/>
      <c r="F20" s="88">
        <f t="shared" ref="F20:F23" si="1">E20*D20</f>
        <v>0</v>
      </c>
      <c r="H20" s="75"/>
      <c r="I20" s="75"/>
      <c r="J20" s="75"/>
      <c r="K20" s="75"/>
      <c r="L20" s="75"/>
      <c r="M20" s="76"/>
    </row>
    <row r="21" spans="1:13" s="31" customFormat="1" ht="84" x14ac:dyDescent="0.2">
      <c r="A21" s="77" t="s">
        <v>186</v>
      </c>
      <c r="B21" s="90" t="s">
        <v>187</v>
      </c>
      <c r="C21" s="87" t="s">
        <v>176</v>
      </c>
      <c r="D21" s="80">
        <f>D22-D23</f>
        <v>493.625</v>
      </c>
      <c r="E21" s="81"/>
      <c r="F21" s="88">
        <f t="shared" si="1"/>
        <v>0</v>
      </c>
      <c r="H21" s="75"/>
      <c r="I21" s="75"/>
      <c r="J21" s="75"/>
      <c r="K21" s="75"/>
      <c r="L21" s="75"/>
      <c r="M21" s="76"/>
    </row>
    <row r="22" spans="1:13" s="31" customFormat="1" ht="48" x14ac:dyDescent="0.2">
      <c r="A22" s="77" t="s">
        <v>188</v>
      </c>
      <c r="B22" s="91" t="s">
        <v>189</v>
      </c>
      <c r="C22" s="87" t="s">
        <v>176</v>
      </c>
      <c r="D22" s="80">
        <f>D20*1.25</f>
        <v>648.125</v>
      </c>
      <c r="E22" s="92"/>
      <c r="F22" s="88">
        <f t="shared" si="1"/>
        <v>0</v>
      </c>
      <c r="H22" s="75"/>
      <c r="I22" s="75"/>
      <c r="J22" s="75"/>
      <c r="K22" s="75"/>
      <c r="L22" s="75"/>
      <c r="M22" s="76"/>
    </row>
    <row r="23" spans="1:13" s="31" customFormat="1" ht="60" x14ac:dyDescent="0.2">
      <c r="A23" s="77" t="s">
        <v>190</v>
      </c>
      <c r="B23" s="93" t="s">
        <v>191</v>
      </c>
      <c r="C23" s="94" t="s">
        <v>176</v>
      </c>
      <c r="D23" s="95">
        <v>154.5</v>
      </c>
      <c r="E23" s="96"/>
      <c r="F23" s="88">
        <f t="shared" si="1"/>
        <v>0</v>
      </c>
      <c r="H23" s="75"/>
      <c r="I23" s="75"/>
      <c r="J23" s="75"/>
      <c r="K23" s="75"/>
      <c r="L23" s="75"/>
      <c r="M23" s="76"/>
    </row>
    <row r="24" spans="1:13" s="31" customFormat="1" ht="12.75" x14ac:dyDescent="0.2">
      <c r="A24" s="97"/>
      <c r="B24" s="98"/>
      <c r="C24" s="99"/>
      <c r="D24" s="100"/>
      <c r="E24" s="101"/>
      <c r="F24" s="102"/>
      <c r="H24" s="75"/>
      <c r="I24" s="75"/>
      <c r="J24" s="75"/>
      <c r="K24" s="75"/>
      <c r="L24" s="75"/>
      <c r="M24" s="76"/>
    </row>
    <row r="25" spans="1:13" s="31" customFormat="1" ht="15.75" x14ac:dyDescent="0.25">
      <c r="A25" s="69"/>
      <c r="B25" s="70" t="s">
        <v>192</v>
      </c>
      <c r="C25" s="71"/>
      <c r="D25" s="72"/>
      <c r="E25" s="73"/>
      <c r="F25" s="74">
        <f>E25*D25</f>
        <v>0</v>
      </c>
      <c r="H25" s="75"/>
      <c r="I25" s="75"/>
      <c r="J25" s="75"/>
      <c r="K25" s="75"/>
      <c r="L25" s="75"/>
      <c r="M25" s="76"/>
    </row>
    <row r="26" spans="1:13" s="31" customFormat="1" ht="108" x14ac:dyDescent="0.2">
      <c r="A26" s="77" t="s">
        <v>193</v>
      </c>
      <c r="B26" s="103" t="s">
        <v>519</v>
      </c>
      <c r="C26" s="87" t="s">
        <v>183</v>
      </c>
      <c r="D26" s="104">
        <v>153.4</v>
      </c>
      <c r="E26" s="81"/>
      <c r="F26" s="105">
        <f>E26*D26</f>
        <v>0</v>
      </c>
      <c r="H26" s="75"/>
      <c r="I26" s="75"/>
      <c r="J26" s="75"/>
      <c r="K26" s="75"/>
      <c r="L26" s="75"/>
      <c r="M26" s="76"/>
    </row>
    <row r="27" spans="1:13" s="31" customFormat="1" ht="168" x14ac:dyDescent="0.2">
      <c r="A27" s="77" t="s">
        <v>194</v>
      </c>
      <c r="B27" s="106" t="s">
        <v>195</v>
      </c>
      <c r="C27" s="87" t="s">
        <v>196</v>
      </c>
      <c r="D27" s="104">
        <v>100</v>
      </c>
      <c r="E27" s="81"/>
      <c r="F27" s="105">
        <f t="shared" ref="F27:F29" si="2">E27*D27</f>
        <v>0</v>
      </c>
      <c r="H27" s="75"/>
      <c r="I27" s="75"/>
      <c r="J27" s="75"/>
      <c r="K27" s="75"/>
      <c r="L27" s="75"/>
      <c r="M27" s="76"/>
    </row>
    <row r="28" spans="1:13" s="31" customFormat="1" ht="168" x14ac:dyDescent="0.2">
      <c r="A28" s="77" t="s">
        <v>197</v>
      </c>
      <c r="B28" s="106" t="s">
        <v>198</v>
      </c>
      <c r="C28" s="87" t="s">
        <v>196</v>
      </c>
      <c r="D28" s="104">
        <v>11.5</v>
      </c>
      <c r="E28" s="81"/>
      <c r="F28" s="105">
        <f t="shared" si="2"/>
        <v>0</v>
      </c>
      <c r="H28" s="75"/>
      <c r="I28" s="75"/>
      <c r="J28" s="75"/>
      <c r="K28" s="75"/>
      <c r="L28" s="75"/>
      <c r="M28" s="76"/>
    </row>
    <row r="29" spans="1:13" s="31" customFormat="1" ht="168" x14ac:dyDescent="0.2">
      <c r="A29" s="77" t="s">
        <v>199</v>
      </c>
      <c r="B29" s="106" t="s">
        <v>200</v>
      </c>
      <c r="C29" s="87" t="s">
        <v>196</v>
      </c>
      <c r="D29" s="104">
        <v>7.5</v>
      </c>
      <c r="E29" s="81"/>
      <c r="F29" s="105">
        <f t="shared" si="2"/>
        <v>0</v>
      </c>
      <c r="H29" s="75"/>
      <c r="I29" s="75"/>
      <c r="J29" s="75"/>
      <c r="K29" s="75"/>
      <c r="L29" s="75"/>
      <c r="M29" s="76"/>
    </row>
    <row r="30" spans="1:13" s="31" customFormat="1" ht="132" x14ac:dyDescent="0.2">
      <c r="A30" s="77" t="s">
        <v>201</v>
      </c>
      <c r="B30" s="106" t="s">
        <v>202</v>
      </c>
      <c r="C30" s="87" t="s">
        <v>196</v>
      </c>
      <c r="D30" s="104">
        <v>45</v>
      </c>
      <c r="E30" s="81"/>
      <c r="F30" s="105"/>
      <c r="H30" s="75"/>
      <c r="I30" s="75"/>
      <c r="J30" s="75"/>
      <c r="K30" s="75"/>
      <c r="L30" s="75"/>
      <c r="M30" s="76"/>
    </row>
    <row r="31" spans="1:13" s="31" customFormat="1" ht="132" x14ac:dyDescent="0.2">
      <c r="A31" s="77" t="s">
        <v>203</v>
      </c>
      <c r="B31" s="106" t="s">
        <v>204</v>
      </c>
      <c r="C31" s="87" t="s">
        <v>196</v>
      </c>
      <c r="D31" s="104">
        <v>3.65</v>
      </c>
      <c r="E31" s="81"/>
      <c r="F31" s="105"/>
      <c r="H31" s="75"/>
      <c r="I31" s="75"/>
      <c r="J31" s="75"/>
      <c r="K31" s="75"/>
      <c r="L31" s="75"/>
      <c r="M31" s="76"/>
    </row>
    <row r="32" spans="1:13" s="31" customFormat="1" ht="96" x14ac:dyDescent="0.2">
      <c r="A32" s="77" t="s">
        <v>205</v>
      </c>
      <c r="B32" s="107" t="s">
        <v>206</v>
      </c>
      <c r="C32" s="87" t="s">
        <v>207</v>
      </c>
      <c r="D32" s="104">
        <v>22</v>
      </c>
      <c r="E32" s="81"/>
      <c r="F32" s="105"/>
      <c r="H32" s="75"/>
      <c r="I32" s="75"/>
      <c r="J32" s="75"/>
      <c r="K32" s="75"/>
      <c r="L32" s="75"/>
      <c r="M32" s="76"/>
    </row>
    <row r="33" spans="1:13" s="31" customFormat="1" ht="96" x14ac:dyDescent="0.2">
      <c r="A33" s="77" t="s">
        <v>208</v>
      </c>
      <c r="B33" s="107" t="s">
        <v>209</v>
      </c>
      <c r="C33" s="87" t="s">
        <v>207</v>
      </c>
      <c r="D33" s="104">
        <v>4</v>
      </c>
      <c r="E33" s="81"/>
      <c r="F33" s="105"/>
      <c r="H33" s="75"/>
      <c r="I33" s="75"/>
      <c r="J33" s="75"/>
      <c r="K33" s="75"/>
      <c r="L33" s="75"/>
      <c r="M33" s="76"/>
    </row>
    <row r="34" spans="1:13" s="31" customFormat="1" ht="120" x14ac:dyDescent="0.2">
      <c r="A34" s="77" t="s">
        <v>210</v>
      </c>
      <c r="B34" s="107" t="s">
        <v>211</v>
      </c>
      <c r="C34" s="87" t="s">
        <v>183</v>
      </c>
      <c r="D34" s="104">
        <v>294.5</v>
      </c>
      <c r="E34" s="81"/>
      <c r="F34" s="105"/>
      <c r="H34" s="75"/>
      <c r="I34" s="75"/>
      <c r="J34" s="75"/>
      <c r="K34" s="75"/>
      <c r="L34" s="75"/>
      <c r="M34" s="76"/>
    </row>
    <row r="35" spans="1:13" s="31" customFormat="1" ht="12.75" x14ac:dyDescent="0.2">
      <c r="A35" s="97"/>
      <c r="B35" s="98"/>
      <c r="C35" s="99"/>
      <c r="D35" s="100"/>
      <c r="E35" s="101"/>
      <c r="F35" s="102"/>
      <c r="H35" s="75"/>
      <c r="I35" s="75"/>
      <c r="J35" s="75"/>
      <c r="K35" s="75"/>
      <c r="L35" s="75"/>
      <c r="M35" s="76"/>
    </row>
    <row r="36" spans="1:13" s="31" customFormat="1" ht="15.75" x14ac:dyDescent="0.25">
      <c r="A36" s="69"/>
      <c r="B36" s="70" t="s">
        <v>212</v>
      </c>
      <c r="C36" s="71"/>
      <c r="D36" s="72"/>
      <c r="E36" s="73"/>
      <c r="F36" s="74"/>
      <c r="H36" s="75"/>
      <c r="I36" s="75"/>
      <c r="J36" s="75"/>
      <c r="K36" s="75"/>
      <c r="L36" s="75"/>
      <c r="M36" s="76"/>
    </row>
    <row r="37" spans="1:13" s="31" customFormat="1" ht="108.75" customHeight="1" x14ac:dyDescent="0.2">
      <c r="A37" s="77" t="s">
        <v>213</v>
      </c>
      <c r="B37" s="108" t="s">
        <v>214</v>
      </c>
      <c r="C37" s="87" t="s">
        <v>6</v>
      </c>
      <c r="D37" s="109">
        <v>625</v>
      </c>
      <c r="E37" s="110"/>
      <c r="F37" s="105">
        <f>E37*D37</f>
        <v>0</v>
      </c>
      <c r="H37" s="111"/>
      <c r="I37" s="111"/>
      <c r="J37" s="112"/>
      <c r="K37" s="113"/>
      <c r="L37" s="114"/>
      <c r="M37" s="115"/>
    </row>
    <row r="38" spans="1:13" s="31" customFormat="1" ht="108.75" customHeight="1" x14ac:dyDescent="0.2">
      <c r="A38" s="77" t="s">
        <v>215</v>
      </c>
      <c r="B38" s="108" t="s">
        <v>216</v>
      </c>
      <c r="C38" s="87" t="s">
        <v>6</v>
      </c>
      <c r="D38" s="109">
        <v>150</v>
      </c>
      <c r="E38" s="110"/>
      <c r="F38" s="105">
        <f>E38*D38</f>
        <v>0</v>
      </c>
      <c r="H38" s="111"/>
      <c r="I38" s="111"/>
      <c r="J38" s="112"/>
      <c r="K38" s="113"/>
      <c r="L38" s="114"/>
      <c r="M38" s="115"/>
    </row>
    <row r="39" spans="1:13" s="31" customFormat="1" ht="84" customHeight="1" x14ac:dyDescent="0.2">
      <c r="A39" s="77" t="s">
        <v>217</v>
      </c>
      <c r="B39" s="108" t="s">
        <v>218</v>
      </c>
      <c r="C39" s="87" t="s">
        <v>6</v>
      </c>
      <c r="D39" s="109">
        <v>906</v>
      </c>
      <c r="E39" s="110"/>
      <c r="F39" s="105">
        <f t="shared" ref="F39:F51" si="3">E39*D39</f>
        <v>0</v>
      </c>
      <c r="H39" s="111"/>
      <c r="I39" s="111"/>
      <c r="J39" s="112"/>
      <c r="K39" s="113"/>
      <c r="L39" s="114"/>
      <c r="M39" s="115"/>
    </row>
    <row r="40" spans="1:13" s="31" customFormat="1" ht="108" x14ac:dyDescent="0.2">
      <c r="A40" s="77" t="s">
        <v>219</v>
      </c>
      <c r="B40" s="78" t="s">
        <v>220</v>
      </c>
      <c r="C40" s="87" t="s">
        <v>6</v>
      </c>
      <c r="D40" s="109">
        <v>9425</v>
      </c>
      <c r="E40" s="110"/>
      <c r="F40" s="105">
        <f t="shared" si="3"/>
        <v>0</v>
      </c>
      <c r="H40" s="111"/>
      <c r="I40" s="111"/>
      <c r="J40" s="112"/>
      <c r="K40" s="113"/>
      <c r="L40" s="114"/>
      <c r="M40" s="115"/>
    </row>
    <row r="41" spans="1:13" s="31" customFormat="1" ht="108" x14ac:dyDescent="0.2">
      <c r="A41" s="77" t="s">
        <v>221</v>
      </c>
      <c r="B41" s="78" t="s">
        <v>222</v>
      </c>
      <c r="C41" s="87" t="s">
        <v>6</v>
      </c>
      <c r="D41" s="109">
        <v>2415</v>
      </c>
      <c r="E41" s="110"/>
      <c r="F41" s="105">
        <f t="shared" si="3"/>
        <v>0</v>
      </c>
      <c r="H41" s="111"/>
      <c r="I41" s="111"/>
      <c r="J41" s="112"/>
      <c r="K41" s="113"/>
      <c r="L41" s="114"/>
      <c r="M41" s="115"/>
    </row>
    <row r="42" spans="1:13" s="31" customFormat="1" ht="96" x14ac:dyDescent="0.2">
      <c r="A42" s="77" t="s">
        <v>223</v>
      </c>
      <c r="B42" s="78" t="s">
        <v>224</v>
      </c>
      <c r="C42" s="87" t="s">
        <v>6</v>
      </c>
      <c r="D42" s="109">
        <v>3250</v>
      </c>
      <c r="E42" s="110"/>
      <c r="F42" s="105">
        <f t="shared" si="3"/>
        <v>0</v>
      </c>
      <c r="H42" s="111"/>
      <c r="I42" s="111"/>
      <c r="J42" s="112"/>
      <c r="K42" s="113"/>
      <c r="L42" s="114"/>
      <c r="M42" s="115"/>
    </row>
    <row r="43" spans="1:13" s="31" customFormat="1" ht="96" x14ac:dyDescent="0.2">
      <c r="A43" s="77" t="s">
        <v>225</v>
      </c>
      <c r="B43" s="78" t="s">
        <v>226</v>
      </c>
      <c r="C43" s="87" t="s">
        <v>6</v>
      </c>
      <c r="D43" s="109">
        <v>8230</v>
      </c>
      <c r="E43" s="110"/>
      <c r="F43" s="105">
        <f t="shared" si="3"/>
        <v>0</v>
      </c>
      <c r="H43" s="111"/>
      <c r="I43" s="111"/>
      <c r="J43" s="112"/>
      <c r="K43" s="113"/>
      <c r="L43" s="114"/>
      <c r="M43" s="115"/>
    </row>
    <row r="44" spans="1:13" s="31" customFormat="1" ht="96" x14ac:dyDescent="0.2">
      <c r="A44" s="77" t="s">
        <v>227</v>
      </c>
      <c r="B44" s="78" t="s">
        <v>228</v>
      </c>
      <c r="C44" s="87" t="s">
        <v>6</v>
      </c>
      <c r="D44" s="109">
        <v>7807</v>
      </c>
      <c r="E44" s="110"/>
      <c r="F44" s="105">
        <f t="shared" si="3"/>
        <v>0</v>
      </c>
      <c r="H44" s="111"/>
      <c r="I44" s="111"/>
      <c r="J44" s="112"/>
      <c r="K44" s="113"/>
      <c r="L44" s="114"/>
      <c r="M44" s="115"/>
    </row>
    <row r="45" spans="1:13" s="31" customFormat="1" ht="96" x14ac:dyDescent="0.2">
      <c r="A45" s="77" t="s">
        <v>229</v>
      </c>
      <c r="B45" s="78" t="s">
        <v>230</v>
      </c>
      <c r="C45" s="87" t="s">
        <v>6</v>
      </c>
      <c r="D45" s="109">
        <v>2315</v>
      </c>
      <c r="E45" s="110"/>
      <c r="F45" s="105">
        <f t="shared" si="3"/>
        <v>0</v>
      </c>
      <c r="H45" s="111"/>
      <c r="I45" s="111"/>
      <c r="J45" s="112"/>
      <c r="K45" s="113"/>
      <c r="L45" s="114"/>
      <c r="M45" s="115"/>
    </row>
    <row r="46" spans="1:13" s="31" customFormat="1" ht="96" x14ac:dyDescent="0.2">
      <c r="A46" s="77" t="s">
        <v>231</v>
      </c>
      <c r="B46" s="78" t="s">
        <v>232</v>
      </c>
      <c r="C46" s="87" t="s">
        <v>6</v>
      </c>
      <c r="D46" s="109">
        <v>1185</v>
      </c>
      <c r="E46" s="110"/>
      <c r="F46" s="105">
        <f t="shared" si="3"/>
        <v>0</v>
      </c>
      <c r="H46" s="111"/>
      <c r="I46" s="111"/>
      <c r="J46" s="112"/>
      <c r="K46" s="113"/>
      <c r="L46" s="114"/>
      <c r="M46" s="115"/>
    </row>
    <row r="47" spans="1:13" s="31" customFormat="1" ht="96" x14ac:dyDescent="0.2">
      <c r="A47" s="77" t="s">
        <v>233</v>
      </c>
      <c r="B47" s="78" t="s">
        <v>234</v>
      </c>
      <c r="C47" s="87" t="s">
        <v>6</v>
      </c>
      <c r="D47" s="109">
        <v>940</v>
      </c>
      <c r="E47" s="110"/>
      <c r="F47" s="105">
        <f t="shared" si="3"/>
        <v>0</v>
      </c>
      <c r="H47" s="111"/>
      <c r="I47" s="111"/>
      <c r="J47" s="112"/>
      <c r="K47" s="113"/>
      <c r="L47" s="114"/>
      <c r="M47" s="115"/>
    </row>
    <row r="48" spans="1:13" ht="84" x14ac:dyDescent="0.2">
      <c r="A48" s="77" t="s">
        <v>235</v>
      </c>
      <c r="B48" s="78" t="s">
        <v>236</v>
      </c>
      <c r="C48" s="87" t="s">
        <v>183</v>
      </c>
      <c r="D48" s="109">
        <v>622</v>
      </c>
      <c r="E48" s="81"/>
      <c r="F48" s="105">
        <f t="shared" si="3"/>
        <v>0</v>
      </c>
      <c r="G48" s="83"/>
      <c r="H48" s="84"/>
      <c r="I48" s="84"/>
      <c r="J48" s="67"/>
      <c r="K48" s="116"/>
      <c r="L48" s="49"/>
      <c r="M48" s="84"/>
    </row>
    <row r="49" spans="1:13" ht="108" x14ac:dyDescent="0.2">
      <c r="A49" s="77" t="s">
        <v>237</v>
      </c>
      <c r="B49" s="78" t="s">
        <v>238</v>
      </c>
      <c r="C49" s="87" t="s">
        <v>6</v>
      </c>
      <c r="D49" s="109">
        <v>828</v>
      </c>
      <c r="E49" s="81"/>
      <c r="F49" s="105">
        <f t="shared" si="3"/>
        <v>0</v>
      </c>
      <c r="G49" s="83"/>
      <c r="H49" s="84"/>
      <c r="I49" s="84"/>
      <c r="J49" s="67"/>
      <c r="K49" s="116"/>
      <c r="L49" s="49"/>
      <c r="M49" s="84"/>
    </row>
    <row r="50" spans="1:13" ht="120" x14ac:dyDescent="0.2">
      <c r="A50" s="77" t="s">
        <v>239</v>
      </c>
      <c r="B50" s="78" t="s">
        <v>240</v>
      </c>
      <c r="C50" s="87" t="s">
        <v>6</v>
      </c>
      <c r="D50" s="109">
        <v>264</v>
      </c>
      <c r="E50" s="81"/>
      <c r="F50" s="105">
        <f t="shared" si="3"/>
        <v>0</v>
      </c>
      <c r="G50" s="83"/>
      <c r="H50" s="84"/>
      <c r="I50" s="84"/>
      <c r="J50" s="67"/>
      <c r="K50" s="116"/>
      <c r="L50" s="49"/>
      <c r="M50" s="84"/>
    </row>
    <row r="51" spans="1:13" ht="120" x14ac:dyDescent="0.2">
      <c r="A51" s="77" t="s">
        <v>241</v>
      </c>
      <c r="B51" s="78" t="s">
        <v>242</v>
      </c>
      <c r="C51" s="87" t="s">
        <v>6</v>
      </c>
      <c r="D51" s="109">
        <v>1923</v>
      </c>
      <c r="E51" s="81"/>
      <c r="F51" s="105">
        <f t="shared" si="3"/>
        <v>0</v>
      </c>
      <c r="G51" s="83"/>
      <c r="H51" s="84"/>
      <c r="I51" s="84"/>
      <c r="J51" s="67"/>
      <c r="K51" s="116"/>
      <c r="L51" s="49"/>
      <c r="M51" s="84"/>
    </row>
    <row r="52" spans="1:13" s="26" customFormat="1" ht="87" customHeight="1" x14ac:dyDescent="0.2">
      <c r="A52" s="77" t="s">
        <v>243</v>
      </c>
      <c r="B52" s="78" t="s">
        <v>244</v>
      </c>
      <c r="C52" s="87" t="s">
        <v>207</v>
      </c>
      <c r="D52" s="117">
        <v>27</v>
      </c>
      <c r="E52" s="110"/>
      <c r="F52" s="105"/>
      <c r="G52" s="23"/>
      <c r="H52" s="24"/>
      <c r="I52" s="24"/>
      <c r="J52" s="24"/>
      <c r="K52" s="24"/>
      <c r="L52" s="24"/>
      <c r="M52" s="25"/>
    </row>
    <row r="53" spans="1:13" s="26" customFormat="1" ht="84.75" customHeight="1" x14ac:dyDescent="0.2">
      <c r="A53" s="77" t="s">
        <v>245</v>
      </c>
      <c r="B53" s="78" t="s">
        <v>246</v>
      </c>
      <c r="C53" s="87" t="s">
        <v>207</v>
      </c>
      <c r="D53" s="117">
        <v>1</v>
      </c>
      <c r="E53" s="110"/>
      <c r="F53" s="105"/>
      <c r="G53" s="23"/>
      <c r="H53" s="24"/>
      <c r="I53" s="24"/>
      <c r="J53" s="24"/>
      <c r="K53" s="24"/>
      <c r="L53" s="24"/>
      <c r="M53" s="25"/>
    </row>
    <row r="54" spans="1:13" s="31" customFormat="1" ht="190.5" customHeight="1" x14ac:dyDescent="0.2">
      <c r="A54" s="77" t="s">
        <v>520</v>
      </c>
      <c r="B54" s="118" t="s">
        <v>248</v>
      </c>
      <c r="C54" s="119" t="s">
        <v>196</v>
      </c>
      <c r="D54" s="120">
        <v>58.854999999999997</v>
      </c>
      <c r="E54" s="82"/>
      <c r="F54" s="121"/>
      <c r="G54" s="122"/>
      <c r="H54" s="122"/>
      <c r="I54" s="122"/>
      <c r="J54" s="122"/>
      <c r="K54" s="122"/>
      <c r="L54" s="122"/>
      <c r="M54" s="122"/>
    </row>
    <row r="55" spans="1:13" s="31" customFormat="1" ht="132" x14ac:dyDescent="0.2">
      <c r="A55" s="77" t="s">
        <v>247</v>
      </c>
      <c r="B55" s="106" t="s">
        <v>249</v>
      </c>
      <c r="C55" s="87" t="s">
        <v>196</v>
      </c>
      <c r="D55" s="80">
        <v>64.635000000000005</v>
      </c>
      <c r="E55" s="81"/>
      <c r="F55" s="105"/>
      <c r="H55" s="122"/>
      <c r="I55" s="122"/>
      <c r="J55" s="122"/>
      <c r="K55" s="122"/>
      <c r="L55" s="122"/>
      <c r="M55" s="122"/>
    </row>
    <row r="56" spans="1:13" s="31" customFormat="1" ht="12.75" x14ac:dyDescent="0.2">
      <c r="A56" s="97"/>
      <c r="B56" s="98"/>
      <c r="C56" s="99"/>
      <c r="D56" s="100"/>
      <c r="E56" s="101"/>
      <c r="F56" s="102"/>
      <c r="H56" s="122"/>
      <c r="I56" s="122"/>
      <c r="J56" s="122"/>
      <c r="K56" s="122"/>
      <c r="L56" s="122"/>
      <c r="M56" s="122"/>
    </row>
    <row r="57" spans="1:13" s="31" customFormat="1" ht="15.75" x14ac:dyDescent="0.25">
      <c r="A57" s="69"/>
      <c r="B57" s="70" t="s">
        <v>250</v>
      </c>
      <c r="C57" s="71"/>
      <c r="D57" s="72"/>
      <c r="E57" s="73"/>
      <c r="F57" s="74"/>
      <c r="H57" s="123"/>
      <c r="I57" s="122"/>
      <c r="J57" s="122"/>
      <c r="K57" s="122"/>
      <c r="L57" s="122"/>
      <c r="M57" s="122"/>
    </row>
    <row r="58" spans="1:13" s="31" customFormat="1" ht="108" x14ac:dyDescent="0.2">
      <c r="A58" s="77" t="s">
        <v>251</v>
      </c>
      <c r="B58" s="124" t="s">
        <v>252</v>
      </c>
      <c r="C58" s="79" t="s">
        <v>196</v>
      </c>
      <c r="D58" s="125">
        <v>234</v>
      </c>
      <c r="E58" s="110"/>
      <c r="F58" s="105"/>
      <c r="H58" s="122"/>
      <c r="I58" s="122"/>
      <c r="J58" s="122"/>
      <c r="K58" s="122"/>
      <c r="L58" s="122"/>
      <c r="M58" s="122"/>
    </row>
    <row r="59" spans="1:13" s="31" customFormat="1" ht="84" x14ac:dyDescent="0.2">
      <c r="A59" s="77" t="s">
        <v>253</v>
      </c>
      <c r="B59" s="91" t="s">
        <v>254</v>
      </c>
      <c r="C59" s="87" t="s">
        <v>183</v>
      </c>
      <c r="D59" s="126">
        <v>464.54</v>
      </c>
      <c r="E59" s="110"/>
      <c r="F59" s="105">
        <f>E59*D59</f>
        <v>0</v>
      </c>
      <c r="H59" s="75"/>
      <c r="I59" s="75"/>
      <c r="J59" s="75"/>
      <c r="K59" s="75"/>
      <c r="L59" s="75"/>
      <c r="M59" s="76"/>
    </row>
    <row r="60" spans="1:13" s="31" customFormat="1" ht="84" x14ac:dyDescent="0.2">
      <c r="A60" s="77" t="s">
        <v>255</v>
      </c>
      <c r="B60" s="103" t="s">
        <v>256</v>
      </c>
      <c r="C60" s="87" t="s">
        <v>183</v>
      </c>
      <c r="D60" s="109">
        <v>902.4</v>
      </c>
      <c r="E60" s="110"/>
      <c r="F60" s="105">
        <f t="shared" ref="F60:F68" si="4">E60*D60</f>
        <v>0</v>
      </c>
      <c r="H60" s="75"/>
      <c r="I60" s="75"/>
      <c r="J60" s="75"/>
      <c r="K60" s="75"/>
      <c r="L60" s="75"/>
      <c r="M60" s="76"/>
    </row>
    <row r="61" spans="1:13" s="31" customFormat="1" ht="84" x14ac:dyDescent="0.2">
      <c r="A61" s="77" t="s">
        <v>257</v>
      </c>
      <c r="B61" s="103" t="s">
        <v>258</v>
      </c>
      <c r="C61" s="87" t="s">
        <v>183</v>
      </c>
      <c r="D61" s="109">
        <v>885</v>
      </c>
      <c r="E61" s="110"/>
      <c r="F61" s="105">
        <f t="shared" si="4"/>
        <v>0</v>
      </c>
      <c r="G61" s="127"/>
      <c r="H61" s="128"/>
      <c r="I61" s="128"/>
      <c r="J61" s="128"/>
      <c r="K61" s="128"/>
    </row>
    <row r="62" spans="1:13" s="31" customFormat="1" ht="72" x14ac:dyDescent="0.2">
      <c r="A62" s="77" t="s">
        <v>259</v>
      </c>
      <c r="B62" s="103" t="s">
        <v>260</v>
      </c>
      <c r="C62" s="87" t="s">
        <v>183</v>
      </c>
      <c r="D62" s="109">
        <v>270</v>
      </c>
      <c r="E62" s="129"/>
      <c r="F62" s="105">
        <f t="shared" si="4"/>
        <v>0</v>
      </c>
      <c r="G62" s="128"/>
      <c r="H62" s="128"/>
      <c r="I62" s="128"/>
      <c r="J62" s="128"/>
      <c r="K62" s="128"/>
    </row>
    <row r="63" spans="1:13" s="31" customFormat="1" ht="60" x14ac:dyDescent="0.2">
      <c r="A63" s="77" t="s">
        <v>261</v>
      </c>
      <c r="B63" s="103" t="s">
        <v>262</v>
      </c>
      <c r="C63" s="87" t="s">
        <v>196</v>
      </c>
      <c r="D63" s="109">
        <v>324.05290000000002</v>
      </c>
      <c r="E63" s="129"/>
      <c r="F63" s="105">
        <f t="shared" si="4"/>
        <v>0</v>
      </c>
      <c r="G63" s="128"/>
      <c r="H63" s="128"/>
      <c r="I63" s="128"/>
      <c r="J63" s="128"/>
      <c r="K63" s="128"/>
    </row>
    <row r="64" spans="1:13" s="31" customFormat="1" ht="36" x14ac:dyDescent="0.2">
      <c r="A64" s="77" t="s">
        <v>263</v>
      </c>
      <c r="B64" s="78" t="s">
        <v>264</v>
      </c>
      <c r="C64" s="87" t="s">
        <v>196</v>
      </c>
      <c r="D64" s="109">
        <v>115.2068</v>
      </c>
      <c r="E64" s="129"/>
      <c r="F64" s="105">
        <f t="shared" si="4"/>
        <v>0</v>
      </c>
      <c r="G64" s="130"/>
    </row>
    <row r="65" spans="1:13" s="31" customFormat="1" ht="144" x14ac:dyDescent="0.2">
      <c r="A65" s="77" t="s">
        <v>265</v>
      </c>
      <c r="B65" s="108" t="s">
        <v>266</v>
      </c>
      <c r="C65" s="87" t="s">
        <v>196</v>
      </c>
      <c r="D65" s="109">
        <v>286.64999999999998</v>
      </c>
      <c r="E65" s="110"/>
      <c r="F65" s="105">
        <f t="shared" si="4"/>
        <v>0</v>
      </c>
      <c r="G65" s="130"/>
    </row>
    <row r="66" spans="1:13" s="31" customFormat="1" ht="84" x14ac:dyDescent="0.2">
      <c r="A66" s="77" t="s">
        <v>267</v>
      </c>
      <c r="B66" s="108" t="s">
        <v>268</v>
      </c>
      <c r="C66" s="87" t="s">
        <v>196</v>
      </c>
      <c r="D66" s="109">
        <v>65.302000000000007</v>
      </c>
      <c r="E66" s="110"/>
      <c r="F66" s="105">
        <f t="shared" si="4"/>
        <v>0</v>
      </c>
      <c r="G66" s="130"/>
    </row>
    <row r="67" spans="1:13" s="31" customFormat="1" ht="60" x14ac:dyDescent="0.2">
      <c r="A67" s="77" t="s">
        <v>269</v>
      </c>
      <c r="B67" s="103" t="s">
        <v>270</v>
      </c>
      <c r="C67" s="87" t="s">
        <v>183</v>
      </c>
      <c r="D67" s="117">
        <v>326.84155800000002</v>
      </c>
      <c r="E67" s="129"/>
      <c r="F67" s="105">
        <f t="shared" si="4"/>
        <v>0</v>
      </c>
      <c r="G67" s="131"/>
      <c r="H67" s="85"/>
      <c r="I67" s="85"/>
      <c r="J67" s="132"/>
      <c r="K67" s="85"/>
    </row>
    <row r="68" spans="1:13" s="31" customFormat="1" ht="60" x14ac:dyDescent="0.2">
      <c r="A68" s="77" t="s">
        <v>271</v>
      </c>
      <c r="B68" s="103" t="s">
        <v>272</v>
      </c>
      <c r="C68" s="87" t="s">
        <v>176</v>
      </c>
      <c r="D68" s="117">
        <f>D67*0.5396666666</f>
        <v>176.38549411221055</v>
      </c>
      <c r="E68" s="110"/>
      <c r="F68" s="105">
        <f t="shared" si="4"/>
        <v>0</v>
      </c>
      <c r="G68" s="131"/>
      <c r="H68" s="85"/>
      <c r="I68" s="132"/>
      <c r="J68" s="85"/>
      <c r="K68" s="85"/>
    </row>
    <row r="69" spans="1:13" ht="96" x14ac:dyDescent="0.2">
      <c r="A69" s="77" t="s">
        <v>273</v>
      </c>
      <c r="B69" s="103" t="s">
        <v>274</v>
      </c>
      <c r="C69" s="87" t="s">
        <v>207</v>
      </c>
      <c r="D69" s="109">
        <v>1</v>
      </c>
      <c r="E69" s="110"/>
      <c r="F69" s="105"/>
      <c r="G69" s="131"/>
      <c r="H69" s="85"/>
      <c r="I69" s="132"/>
      <c r="J69" s="85"/>
      <c r="K69" s="85"/>
      <c r="L69" s="85"/>
      <c r="M69" s="85"/>
    </row>
    <row r="70" spans="1:13" s="31" customFormat="1" ht="132" x14ac:dyDescent="0.2">
      <c r="A70" s="77" t="s">
        <v>275</v>
      </c>
      <c r="B70" s="103" t="s">
        <v>276</v>
      </c>
      <c r="C70" s="87" t="s">
        <v>196</v>
      </c>
      <c r="D70" s="109">
        <v>8</v>
      </c>
      <c r="E70" s="110"/>
      <c r="F70" s="105"/>
      <c r="G70" s="130"/>
    </row>
    <row r="71" spans="1:13" s="31" customFormat="1" ht="12.75" x14ac:dyDescent="0.2">
      <c r="A71" s="97"/>
      <c r="B71" s="98"/>
      <c r="C71" s="99"/>
      <c r="D71" s="100"/>
      <c r="E71" s="101"/>
      <c r="F71" s="102"/>
      <c r="G71" s="122"/>
      <c r="H71" s="133"/>
      <c r="I71" s="133"/>
      <c r="J71" s="133"/>
      <c r="K71" s="133"/>
      <c r="L71" s="133"/>
      <c r="M71" s="134"/>
    </row>
    <row r="72" spans="1:13" s="31" customFormat="1" ht="15.75" x14ac:dyDescent="0.25">
      <c r="A72" s="69"/>
      <c r="B72" s="70" t="s">
        <v>277</v>
      </c>
      <c r="C72" s="71"/>
      <c r="D72" s="72"/>
      <c r="E72" s="73"/>
      <c r="F72" s="74"/>
      <c r="H72" s="75"/>
      <c r="I72" s="75"/>
      <c r="J72" s="75"/>
      <c r="K72" s="75"/>
      <c r="L72" s="75"/>
      <c r="M72" s="76"/>
    </row>
    <row r="73" spans="1:13" s="31" customFormat="1" ht="120" x14ac:dyDescent="0.2">
      <c r="A73" s="77" t="s">
        <v>278</v>
      </c>
      <c r="B73" s="103" t="s">
        <v>279</v>
      </c>
      <c r="C73" s="87" t="s">
        <v>183</v>
      </c>
      <c r="D73" s="104">
        <v>65</v>
      </c>
      <c r="E73" s="135"/>
      <c r="F73" s="105">
        <f>E73*D73</f>
        <v>0</v>
      </c>
      <c r="H73" s="136"/>
      <c r="J73" s="137"/>
    </row>
    <row r="74" spans="1:13" s="31" customFormat="1" ht="96" x14ac:dyDescent="0.2">
      <c r="A74" s="77" t="s">
        <v>280</v>
      </c>
      <c r="B74" s="103" t="s">
        <v>281</v>
      </c>
      <c r="C74" s="87" t="s">
        <v>183</v>
      </c>
      <c r="D74" s="104">
        <v>198</v>
      </c>
      <c r="E74" s="135"/>
      <c r="F74" s="105">
        <f t="shared" ref="F74:F82" si="5">E74*D74</f>
        <v>0</v>
      </c>
      <c r="G74" s="122"/>
    </row>
    <row r="75" spans="1:13" s="31" customFormat="1" ht="168" x14ac:dyDescent="0.2">
      <c r="A75" s="77" t="s">
        <v>282</v>
      </c>
      <c r="B75" s="103" t="s">
        <v>283</v>
      </c>
      <c r="C75" s="87" t="s">
        <v>183</v>
      </c>
      <c r="D75" s="104">
        <v>369</v>
      </c>
      <c r="E75" s="135"/>
      <c r="F75" s="105">
        <f t="shared" si="5"/>
        <v>0</v>
      </c>
      <c r="G75" s="122"/>
    </row>
    <row r="76" spans="1:13" s="31" customFormat="1" ht="60" x14ac:dyDescent="0.2">
      <c r="A76" s="77" t="s">
        <v>284</v>
      </c>
      <c r="B76" s="103" t="s">
        <v>285</v>
      </c>
      <c r="C76" s="87" t="s">
        <v>183</v>
      </c>
      <c r="D76" s="104">
        <v>5.5</v>
      </c>
      <c r="E76" s="92"/>
      <c r="F76" s="105">
        <f t="shared" si="5"/>
        <v>0</v>
      </c>
    </row>
    <row r="77" spans="1:13" ht="48" x14ac:dyDescent="0.2">
      <c r="A77" s="77" t="s">
        <v>286</v>
      </c>
      <c r="B77" s="103" t="s">
        <v>287</v>
      </c>
      <c r="C77" s="87" t="s">
        <v>183</v>
      </c>
      <c r="D77" s="104">
        <v>13</v>
      </c>
      <c r="E77" s="92"/>
      <c r="F77" s="105">
        <f t="shared" si="5"/>
        <v>0</v>
      </c>
      <c r="G77" s="83"/>
      <c r="H77" s="84"/>
      <c r="I77" s="84"/>
      <c r="J77" s="67"/>
      <c r="K77" s="116"/>
      <c r="L77" s="49"/>
      <c r="M77" s="84"/>
    </row>
    <row r="78" spans="1:13" ht="84" x14ac:dyDescent="0.2">
      <c r="A78" s="77" t="s">
        <v>288</v>
      </c>
      <c r="B78" s="138" t="s">
        <v>289</v>
      </c>
      <c r="C78" s="87" t="s">
        <v>183</v>
      </c>
      <c r="D78" s="109">
        <v>655.34</v>
      </c>
      <c r="E78" s="92"/>
      <c r="F78" s="105">
        <f t="shared" si="5"/>
        <v>0</v>
      </c>
      <c r="G78" s="83"/>
      <c r="H78" s="84"/>
      <c r="I78" s="84"/>
      <c r="J78" s="67"/>
      <c r="K78" s="116"/>
      <c r="L78" s="49"/>
      <c r="M78" s="84"/>
    </row>
    <row r="79" spans="1:13" s="31" customFormat="1" ht="84" x14ac:dyDescent="0.2">
      <c r="A79" s="77" t="s">
        <v>290</v>
      </c>
      <c r="B79" s="103" t="s">
        <v>291</v>
      </c>
      <c r="C79" s="87" t="s">
        <v>183</v>
      </c>
      <c r="D79" s="139">
        <v>621</v>
      </c>
      <c r="E79" s="92"/>
      <c r="F79" s="105">
        <f t="shared" si="5"/>
        <v>0</v>
      </c>
      <c r="G79" s="122"/>
    </row>
    <row r="80" spans="1:13" s="31" customFormat="1" ht="60" x14ac:dyDescent="0.2">
      <c r="A80" s="77" t="s">
        <v>292</v>
      </c>
      <c r="B80" s="103" t="s">
        <v>293</v>
      </c>
      <c r="C80" s="87" t="s">
        <v>183</v>
      </c>
      <c r="D80" s="139">
        <v>76</v>
      </c>
      <c r="E80" s="92"/>
      <c r="F80" s="105">
        <f t="shared" si="5"/>
        <v>0</v>
      </c>
      <c r="G80" s="122"/>
    </row>
    <row r="81" spans="1:13" s="31" customFormat="1" ht="108" x14ac:dyDescent="0.2">
      <c r="A81" s="77" t="s">
        <v>294</v>
      </c>
      <c r="B81" s="103" t="s">
        <v>295</v>
      </c>
      <c r="C81" s="79" t="s">
        <v>183</v>
      </c>
      <c r="D81" s="80">
        <v>2</v>
      </c>
      <c r="E81" s="92"/>
      <c r="F81" s="105">
        <f t="shared" si="5"/>
        <v>0</v>
      </c>
      <c r="G81" s="122"/>
    </row>
    <row r="82" spans="1:13" s="31" customFormat="1" ht="60" x14ac:dyDescent="0.2">
      <c r="A82" s="77" t="s">
        <v>296</v>
      </c>
      <c r="B82" s="140" t="s">
        <v>297</v>
      </c>
      <c r="C82" s="87" t="s">
        <v>196</v>
      </c>
      <c r="D82" s="104">
        <v>415.5</v>
      </c>
      <c r="E82" s="141"/>
      <c r="F82" s="105">
        <f t="shared" si="5"/>
        <v>0</v>
      </c>
      <c r="G82" s="122"/>
    </row>
    <row r="83" spans="1:13" s="31" customFormat="1" ht="12.75" x14ac:dyDescent="0.2">
      <c r="A83" s="97"/>
      <c r="B83" s="98"/>
      <c r="C83" s="99"/>
      <c r="D83" s="100"/>
      <c r="E83" s="101"/>
      <c r="F83" s="102"/>
      <c r="G83" s="122"/>
      <c r="H83" s="133"/>
      <c r="I83" s="133"/>
      <c r="J83" s="133"/>
      <c r="K83" s="133"/>
      <c r="L83" s="133"/>
      <c r="M83" s="134"/>
    </row>
    <row r="84" spans="1:13" s="31" customFormat="1" ht="31.5" x14ac:dyDescent="0.25">
      <c r="A84" s="69"/>
      <c r="B84" s="142" t="s">
        <v>298</v>
      </c>
      <c r="C84" s="71"/>
      <c r="D84" s="72"/>
      <c r="E84" s="73"/>
      <c r="F84" s="74"/>
      <c r="H84" s="75"/>
      <c r="I84" s="75"/>
      <c r="J84" s="75"/>
      <c r="K84" s="75"/>
      <c r="L84" s="75"/>
      <c r="M84" s="76"/>
    </row>
    <row r="85" spans="1:13" s="31" customFormat="1" ht="120" x14ac:dyDescent="0.2">
      <c r="A85" s="143" t="s">
        <v>299</v>
      </c>
      <c r="B85" s="108" t="s">
        <v>300</v>
      </c>
      <c r="C85" s="87" t="s">
        <v>207</v>
      </c>
      <c r="D85" s="109">
        <v>2</v>
      </c>
      <c r="E85" s="110"/>
      <c r="F85" s="105">
        <f>E85*D85</f>
        <v>0</v>
      </c>
      <c r="G85" s="130"/>
    </row>
    <row r="86" spans="1:13" s="31" customFormat="1" ht="120" x14ac:dyDescent="0.2">
      <c r="A86" s="143" t="s">
        <v>301</v>
      </c>
      <c r="B86" s="144" t="s">
        <v>302</v>
      </c>
      <c r="C86" s="87" t="s">
        <v>6</v>
      </c>
      <c r="D86" s="109">
        <v>35</v>
      </c>
      <c r="E86" s="110"/>
      <c r="F86" s="105">
        <f t="shared" ref="F86:F94" si="6">E86*D86</f>
        <v>0</v>
      </c>
      <c r="G86" s="130"/>
    </row>
    <row r="87" spans="1:13" s="31" customFormat="1" ht="168" x14ac:dyDescent="0.2">
      <c r="A87" s="143" t="s">
        <v>303</v>
      </c>
      <c r="B87" s="103" t="s">
        <v>304</v>
      </c>
      <c r="C87" s="87" t="s">
        <v>207</v>
      </c>
      <c r="D87" s="117">
        <v>54</v>
      </c>
      <c r="E87" s="145"/>
      <c r="F87" s="105">
        <f t="shared" si="6"/>
        <v>0</v>
      </c>
      <c r="G87" s="130"/>
    </row>
    <row r="88" spans="1:13" s="31" customFormat="1" ht="84" x14ac:dyDescent="0.2">
      <c r="A88" s="143" t="s">
        <v>305</v>
      </c>
      <c r="B88" s="144" t="s">
        <v>306</v>
      </c>
      <c r="C88" s="119" t="s">
        <v>6</v>
      </c>
      <c r="D88" s="120">
        <v>9040.2000000000007</v>
      </c>
      <c r="E88" s="146"/>
      <c r="F88" s="105">
        <f t="shared" si="6"/>
        <v>0</v>
      </c>
      <c r="G88" s="130"/>
    </row>
    <row r="89" spans="1:13" s="31" customFormat="1" ht="60" x14ac:dyDescent="0.2">
      <c r="A89" s="143" t="s">
        <v>307</v>
      </c>
      <c r="B89" s="103" t="s">
        <v>308</v>
      </c>
      <c r="C89" s="79" t="s">
        <v>6</v>
      </c>
      <c r="D89" s="80">
        <v>175</v>
      </c>
      <c r="E89" s="81"/>
      <c r="F89" s="105">
        <f t="shared" si="6"/>
        <v>0</v>
      </c>
      <c r="G89" s="130"/>
    </row>
    <row r="90" spans="1:13" s="31" customFormat="1" ht="120.75" customHeight="1" x14ac:dyDescent="0.2">
      <c r="A90" s="143" t="s">
        <v>309</v>
      </c>
      <c r="B90" s="147" t="s">
        <v>310</v>
      </c>
      <c r="C90" s="79" t="s">
        <v>6</v>
      </c>
      <c r="D90" s="80">
        <v>30</v>
      </c>
      <c r="E90" s="81"/>
      <c r="F90" s="105">
        <f t="shared" si="6"/>
        <v>0</v>
      </c>
      <c r="G90" s="130"/>
    </row>
    <row r="91" spans="1:13" s="31" customFormat="1" ht="84" x14ac:dyDescent="0.2">
      <c r="A91" s="143" t="s">
        <v>311</v>
      </c>
      <c r="B91" s="78" t="s">
        <v>312</v>
      </c>
      <c r="C91" s="87" t="s">
        <v>183</v>
      </c>
      <c r="D91" s="109">
        <v>10</v>
      </c>
      <c r="E91" s="110"/>
      <c r="F91" s="105">
        <f t="shared" si="6"/>
        <v>0</v>
      </c>
      <c r="G91" s="130"/>
    </row>
    <row r="92" spans="1:13" s="31" customFormat="1" ht="84" x14ac:dyDescent="0.2">
      <c r="A92" s="143" t="s">
        <v>313</v>
      </c>
      <c r="B92" s="78" t="s">
        <v>314</v>
      </c>
      <c r="C92" s="87" t="s">
        <v>176</v>
      </c>
      <c r="D92" s="109">
        <v>1.25</v>
      </c>
      <c r="E92" s="110"/>
      <c r="F92" s="105">
        <f t="shared" si="6"/>
        <v>0</v>
      </c>
      <c r="G92" s="130"/>
    </row>
    <row r="93" spans="1:13" s="31" customFormat="1" ht="72" x14ac:dyDescent="0.2">
      <c r="A93" s="143" t="s">
        <v>315</v>
      </c>
      <c r="B93" s="78" t="s">
        <v>316</v>
      </c>
      <c r="C93" s="87" t="s">
        <v>207</v>
      </c>
      <c r="D93" s="109">
        <v>165</v>
      </c>
      <c r="E93" s="110"/>
      <c r="F93" s="105">
        <f t="shared" si="6"/>
        <v>0</v>
      </c>
      <c r="G93" s="130"/>
    </row>
    <row r="94" spans="1:13" s="31" customFormat="1" ht="108" x14ac:dyDescent="0.2">
      <c r="A94" s="143" t="s">
        <v>317</v>
      </c>
      <c r="B94" s="78" t="s">
        <v>318</v>
      </c>
      <c r="C94" s="87" t="s">
        <v>196</v>
      </c>
      <c r="D94" s="117">
        <v>54</v>
      </c>
      <c r="E94" s="145"/>
      <c r="F94" s="105">
        <f t="shared" si="6"/>
        <v>0</v>
      </c>
      <c r="G94" s="130"/>
    </row>
    <row r="95" spans="1:13" s="31" customFormat="1" ht="12.75" x14ac:dyDescent="0.2">
      <c r="A95" s="97"/>
      <c r="B95" s="98"/>
      <c r="C95" s="99"/>
      <c r="D95" s="100"/>
      <c r="E95" s="101"/>
      <c r="F95" s="102"/>
      <c r="G95" s="130"/>
    </row>
    <row r="96" spans="1:13" s="31" customFormat="1" ht="31.5" x14ac:dyDescent="0.25">
      <c r="A96" s="69"/>
      <c r="B96" s="142" t="s">
        <v>319</v>
      </c>
      <c r="C96" s="71"/>
      <c r="D96" s="72"/>
      <c r="E96" s="73"/>
      <c r="F96" s="74"/>
      <c r="G96" s="130"/>
    </row>
    <row r="97" spans="1:7" s="31" customFormat="1" ht="72" x14ac:dyDescent="0.2">
      <c r="A97" s="143" t="s">
        <v>320</v>
      </c>
      <c r="B97" s="108" t="s">
        <v>321</v>
      </c>
      <c r="C97" s="87" t="s">
        <v>207</v>
      </c>
      <c r="D97" s="117">
        <v>10</v>
      </c>
      <c r="E97" s="141"/>
      <c r="F97" s="105">
        <f>E97*D97</f>
        <v>0</v>
      </c>
      <c r="G97" s="130"/>
    </row>
    <row r="98" spans="1:7" s="31" customFormat="1" ht="60" x14ac:dyDescent="0.2">
      <c r="A98" s="143" t="s">
        <v>322</v>
      </c>
      <c r="B98" s="78" t="s">
        <v>323</v>
      </c>
      <c r="C98" s="87" t="s">
        <v>207</v>
      </c>
      <c r="D98" s="117">
        <v>10</v>
      </c>
      <c r="E98" s="141"/>
      <c r="F98" s="105">
        <f>E98*D98</f>
        <v>0</v>
      </c>
      <c r="G98" s="130"/>
    </row>
    <row r="99" spans="1:7" s="31" customFormat="1" ht="84" x14ac:dyDescent="0.2">
      <c r="A99" s="143" t="s">
        <v>324</v>
      </c>
      <c r="B99" s="108" t="s">
        <v>325</v>
      </c>
      <c r="C99" s="87" t="s">
        <v>207</v>
      </c>
      <c r="D99" s="117">
        <v>10</v>
      </c>
      <c r="E99" s="141"/>
      <c r="F99" s="105">
        <f>E99*D99</f>
        <v>0</v>
      </c>
      <c r="G99" s="130"/>
    </row>
    <row r="100" spans="1:7" s="31" customFormat="1" ht="60" x14ac:dyDescent="0.2">
      <c r="A100" s="143" t="s">
        <v>326</v>
      </c>
      <c r="B100" s="108" t="s">
        <v>327</v>
      </c>
      <c r="C100" s="87" t="s">
        <v>207</v>
      </c>
      <c r="D100" s="117">
        <v>10</v>
      </c>
      <c r="E100" s="141"/>
      <c r="F100" s="105">
        <f>E100*D100</f>
        <v>0</v>
      </c>
      <c r="G100" s="130"/>
    </row>
    <row r="101" spans="1:7" s="31" customFormat="1" ht="60" x14ac:dyDescent="0.2">
      <c r="A101" s="143" t="s">
        <v>328</v>
      </c>
      <c r="B101" s="108" t="s">
        <v>329</v>
      </c>
      <c r="C101" s="87" t="s">
        <v>207</v>
      </c>
      <c r="D101" s="117">
        <v>10</v>
      </c>
      <c r="E101" s="141"/>
      <c r="F101" s="105">
        <f>E101*D101</f>
        <v>0</v>
      </c>
      <c r="G101" s="130"/>
    </row>
    <row r="102" spans="1:7" s="31" customFormat="1" ht="60" x14ac:dyDescent="0.2">
      <c r="A102" s="143" t="s">
        <v>330</v>
      </c>
      <c r="B102" s="108" t="s">
        <v>331</v>
      </c>
      <c r="C102" s="87" t="s">
        <v>207</v>
      </c>
      <c r="D102" s="117">
        <v>3</v>
      </c>
      <c r="E102" s="141"/>
      <c r="F102" s="105">
        <f t="shared" ref="F102:F126" si="7">E102*D102</f>
        <v>0</v>
      </c>
      <c r="G102" s="130"/>
    </row>
    <row r="103" spans="1:7" s="31" customFormat="1" ht="60" x14ac:dyDescent="0.2">
      <c r="A103" s="143" t="s">
        <v>332</v>
      </c>
      <c r="B103" s="103" t="s">
        <v>333</v>
      </c>
      <c r="C103" s="87" t="s">
        <v>334</v>
      </c>
      <c r="D103" s="104">
        <v>9</v>
      </c>
      <c r="E103" s="141"/>
      <c r="F103" s="105">
        <f>E103*D103</f>
        <v>0</v>
      </c>
      <c r="G103" s="130"/>
    </row>
    <row r="104" spans="1:7" s="31" customFormat="1" ht="72" x14ac:dyDescent="0.2">
      <c r="A104" s="143" t="s">
        <v>335</v>
      </c>
      <c r="B104" s="147" t="s">
        <v>336</v>
      </c>
      <c r="C104" s="87" t="s">
        <v>207</v>
      </c>
      <c r="D104" s="104">
        <v>10</v>
      </c>
      <c r="E104" s="141"/>
      <c r="F104" s="105">
        <f>E104*D104</f>
        <v>0</v>
      </c>
      <c r="G104" s="130"/>
    </row>
    <row r="105" spans="1:7" s="31" customFormat="1" ht="64.5" customHeight="1" x14ac:dyDescent="0.2">
      <c r="A105" s="143" t="s">
        <v>337</v>
      </c>
      <c r="B105" s="103" t="s">
        <v>338</v>
      </c>
      <c r="C105" s="87" t="s">
        <v>334</v>
      </c>
      <c r="D105" s="104">
        <v>9</v>
      </c>
      <c r="E105" s="141"/>
      <c r="F105" s="105">
        <f t="shared" si="7"/>
        <v>0</v>
      </c>
      <c r="G105" s="130"/>
    </row>
    <row r="106" spans="1:7" s="31" customFormat="1" ht="72" x14ac:dyDescent="0.2">
      <c r="A106" s="143" t="s">
        <v>339</v>
      </c>
      <c r="B106" s="103" t="s">
        <v>340</v>
      </c>
      <c r="C106" s="87" t="s">
        <v>334</v>
      </c>
      <c r="D106" s="104">
        <v>3</v>
      </c>
      <c r="E106" s="141"/>
      <c r="F106" s="105">
        <f>E106*D106</f>
        <v>0</v>
      </c>
      <c r="G106" s="130"/>
    </row>
    <row r="107" spans="1:7" s="31" customFormat="1" ht="84" x14ac:dyDescent="0.2">
      <c r="A107" s="143" t="s">
        <v>341</v>
      </c>
      <c r="B107" s="147" t="s">
        <v>342</v>
      </c>
      <c r="C107" s="87" t="s">
        <v>207</v>
      </c>
      <c r="D107" s="104">
        <v>6</v>
      </c>
      <c r="E107" s="141"/>
      <c r="F107" s="105">
        <f>E107*D107</f>
        <v>0</v>
      </c>
      <c r="G107" s="130"/>
    </row>
    <row r="108" spans="1:7" s="31" customFormat="1" ht="72" x14ac:dyDescent="0.2">
      <c r="A108" s="143" t="s">
        <v>343</v>
      </c>
      <c r="B108" s="147" t="s">
        <v>344</v>
      </c>
      <c r="C108" s="87" t="s">
        <v>207</v>
      </c>
      <c r="D108" s="104">
        <v>10</v>
      </c>
      <c r="E108" s="141"/>
      <c r="F108" s="105">
        <f>E108*D108</f>
        <v>0</v>
      </c>
      <c r="G108" s="130"/>
    </row>
    <row r="109" spans="1:7" s="31" customFormat="1" ht="72" x14ac:dyDescent="0.2">
      <c r="A109" s="143" t="s">
        <v>345</v>
      </c>
      <c r="B109" s="147" t="s">
        <v>346</v>
      </c>
      <c r="C109" s="87" t="s">
        <v>207</v>
      </c>
      <c r="D109" s="104">
        <v>7</v>
      </c>
      <c r="E109" s="141"/>
      <c r="F109" s="105">
        <f t="shared" si="7"/>
        <v>0</v>
      </c>
      <c r="G109" s="130"/>
    </row>
    <row r="110" spans="1:7" s="31" customFormat="1" ht="72" x14ac:dyDescent="0.2">
      <c r="A110" s="143" t="s">
        <v>347</v>
      </c>
      <c r="B110" s="147" t="s">
        <v>348</v>
      </c>
      <c r="C110" s="87" t="s">
        <v>207</v>
      </c>
      <c r="D110" s="117">
        <v>3</v>
      </c>
      <c r="E110" s="141"/>
      <c r="F110" s="105">
        <f>E110*D110</f>
        <v>0</v>
      </c>
      <c r="G110" s="130"/>
    </row>
    <row r="111" spans="1:7" s="31" customFormat="1" ht="72" x14ac:dyDescent="0.2">
      <c r="A111" s="143" t="s">
        <v>349</v>
      </c>
      <c r="B111" s="147" t="s">
        <v>350</v>
      </c>
      <c r="C111" s="87" t="s">
        <v>207</v>
      </c>
      <c r="D111" s="117">
        <v>6</v>
      </c>
      <c r="E111" s="141"/>
      <c r="F111" s="105">
        <f>E111*D111</f>
        <v>0</v>
      </c>
      <c r="G111" s="130"/>
    </row>
    <row r="112" spans="1:7" s="31" customFormat="1" ht="48" x14ac:dyDescent="0.2">
      <c r="A112" s="143" t="s">
        <v>351</v>
      </c>
      <c r="B112" s="147" t="s">
        <v>352</v>
      </c>
      <c r="C112" s="87" t="s">
        <v>207</v>
      </c>
      <c r="D112" s="104">
        <v>9</v>
      </c>
      <c r="E112" s="141"/>
      <c r="F112" s="105">
        <f>E112*D112</f>
        <v>0</v>
      </c>
      <c r="G112" s="130"/>
    </row>
    <row r="113" spans="1:13" s="31" customFormat="1" ht="60" x14ac:dyDescent="0.2">
      <c r="A113" s="143" t="s">
        <v>353</v>
      </c>
      <c r="B113" s="147" t="s">
        <v>354</v>
      </c>
      <c r="C113" s="87" t="s">
        <v>207</v>
      </c>
      <c r="D113" s="117">
        <v>3</v>
      </c>
      <c r="E113" s="141"/>
      <c r="F113" s="105">
        <f t="shared" si="7"/>
        <v>0</v>
      </c>
      <c r="G113" s="130"/>
    </row>
    <row r="114" spans="1:13" s="31" customFormat="1" ht="60" x14ac:dyDescent="0.2">
      <c r="A114" s="143" t="s">
        <v>355</v>
      </c>
      <c r="B114" s="147" t="s">
        <v>356</v>
      </c>
      <c r="C114" s="87" t="s">
        <v>207</v>
      </c>
      <c r="D114" s="104">
        <v>3</v>
      </c>
      <c r="E114" s="141"/>
      <c r="F114" s="105">
        <f t="shared" si="7"/>
        <v>0</v>
      </c>
      <c r="G114" s="130"/>
    </row>
    <row r="115" spans="1:13" s="31" customFormat="1" ht="60" x14ac:dyDescent="0.2">
      <c r="A115" s="143" t="s">
        <v>357</v>
      </c>
      <c r="B115" s="147" t="s">
        <v>358</v>
      </c>
      <c r="C115" s="87" t="s">
        <v>207</v>
      </c>
      <c r="D115" s="117">
        <v>31</v>
      </c>
      <c r="E115" s="141"/>
      <c r="F115" s="105">
        <f t="shared" si="7"/>
        <v>0</v>
      </c>
      <c r="G115" s="130"/>
    </row>
    <row r="116" spans="1:13" s="31" customFormat="1" ht="60" x14ac:dyDescent="0.2">
      <c r="A116" s="143" t="s">
        <v>359</v>
      </c>
      <c r="B116" s="147" t="s">
        <v>360</v>
      </c>
      <c r="C116" s="87" t="s">
        <v>207</v>
      </c>
      <c r="D116" s="104">
        <v>3</v>
      </c>
      <c r="E116" s="141"/>
      <c r="F116" s="105">
        <f t="shared" si="7"/>
        <v>0</v>
      </c>
      <c r="G116" s="130"/>
    </row>
    <row r="117" spans="1:13" s="31" customFormat="1" ht="60" x14ac:dyDescent="0.2">
      <c r="A117" s="143" t="s">
        <v>361</v>
      </c>
      <c r="B117" s="147" t="s">
        <v>362</v>
      </c>
      <c r="C117" s="87" t="s">
        <v>207</v>
      </c>
      <c r="D117" s="104">
        <v>3</v>
      </c>
      <c r="E117" s="141"/>
      <c r="F117" s="105">
        <f t="shared" si="7"/>
        <v>0</v>
      </c>
      <c r="G117" s="122"/>
      <c r="H117" s="133"/>
      <c r="I117" s="133"/>
      <c r="J117" s="133"/>
      <c r="K117" s="133"/>
      <c r="L117" s="133"/>
      <c r="M117" s="134"/>
    </row>
    <row r="118" spans="1:13" s="31" customFormat="1" ht="48" x14ac:dyDescent="0.2">
      <c r="A118" s="143" t="s">
        <v>363</v>
      </c>
      <c r="B118" s="147" t="s">
        <v>364</v>
      </c>
      <c r="C118" s="87" t="s">
        <v>207</v>
      </c>
      <c r="D118" s="104">
        <v>10</v>
      </c>
      <c r="E118" s="141"/>
      <c r="F118" s="105">
        <f t="shared" si="7"/>
        <v>0</v>
      </c>
      <c r="H118" s="75"/>
      <c r="I118" s="75"/>
      <c r="J118" s="75"/>
      <c r="K118" s="75"/>
      <c r="L118" s="75"/>
      <c r="M118" s="76"/>
    </row>
    <row r="119" spans="1:13" s="31" customFormat="1" ht="60" x14ac:dyDescent="0.2">
      <c r="A119" s="143" t="s">
        <v>365</v>
      </c>
      <c r="B119" s="147" t="s">
        <v>366</v>
      </c>
      <c r="C119" s="87" t="s">
        <v>207</v>
      </c>
      <c r="D119" s="80">
        <v>2</v>
      </c>
      <c r="E119" s="141"/>
      <c r="F119" s="105">
        <f t="shared" si="7"/>
        <v>0</v>
      </c>
      <c r="G119" s="122"/>
    </row>
    <row r="120" spans="1:13" s="31" customFormat="1" ht="60" x14ac:dyDescent="0.2">
      <c r="A120" s="143" t="s">
        <v>367</v>
      </c>
      <c r="B120" s="140" t="s">
        <v>368</v>
      </c>
      <c r="C120" s="79" t="s">
        <v>207</v>
      </c>
      <c r="D120" s="104">
        <v>10</v>
      </c>
      <c r="E120" s="141"/>
      <c r="F120" s="105">
        <f t="shared" si="7"/>
        <v>0</v>
      </c>
      <c r="G120" s="122"/>
    </row>
    <row r="121" spans="1:13" s="31" customFormat="1" ht="72" x14ac:dyDescent="0.2">
      <c r="A121" s="143" t="s">
        <v>369</v>
      </c>
      <c r="B121" s="147" t="s">
        <v>370</v>
      </c>
      <c r="C121" s="79" t="s">
        <v>207</v>
      </c>
      <c r="D121" s="104">
        <v>3</v>
      </c>
      <c r="E121" s="141"/>
      <c r="F121" s="105">
        <f t="shared" si="7"/>
        <v>0</v>
      </c>
      <c r="G121" s="122"/>
    </row>
    <row r="122" spans="1:13" s="31" customFormat="1" ht="60" x14ac:dyDescent="0.2">
      <c r="A122" s="143" t="s">
        <v>371</v>
      </c>
      <c r="B122" s="147" t="s">
        <v>372</v>
      </c>
      <c r="C122" s="79" t="s">
        <v>207</v>
      </c>
      <c r="D122" s="104">
        <v>3</v>
      </c>
      <c r="E122" s="141"/>
      <c r="F122" s="105">
        <f t="shared" si="7"/>
        <v>0</v>
      </c>
      <c r="G122" s="122"/>
    </row>
    <row r="123" spans="1:13" s="31" customFormat="1" ht="60" x14ac:dyDescent="0.2">
      <c r="A123" s="143" t="s">
        <v>373</v>
      </c>
      <c r="B123" s="147" t="s">
        <v>374</v>
      </c>
      <c r="C123" s="79" t="s">
        <v>207</v>
      </c>
      <c r="D123" s="104">
        <v>3</v>
      </c>
      <c r="E123" s="141"/>
      <c r="F123" s="105">
        <f t="shared" si="7"/>
        <v>0</v>
      </c>
      <c r="G123" s="122"/>
    </row>
    <row r="124" spans="1:13" s="31" customFormat="1" ht="60" x14ac:dyDescent="0.2">
      <c r="A124" s="143" t="s">
        <v>375</v>
      </c>
      <c r="B124" s="147" t="s">
        <v>376</v>
      </c>
      <c r="C124" s="79" t="s">
        <v>207</v>
      </c>
      <c r="D124" s="104">
        <v>3</v>
      </c>
      <c r="E124" s="141"/>
      <c r="F124" s="105">
        <f t="shared" si="7"/>
        <v>0</v>
      </c>
      <c r="G124" s="122"/>
    </row>
    <row r="125" spans="1:13" s="31" customFormat="1" ht="60" x14ac:dyDescent="0.2">
      <c r="A125" s="143" t="s">
        <v>377</v>
      </c>
      <c r="B125" s="140" t="s">
        <v>378</v>
      </c>
      <c r="C125" s="79" t="s">
        <v>207</v>
      </c>
      <c r="D125" s="104">
        <v>2</v>
      </c>
      <c r="E125" s="141"/>
      <c r="F125" s="105">
        <f t="shared" si="7"/>
        <v>0</v>
      </c>
      <c r="G125" s="122"/>
    </row>
    <row r="126" spans="1:13" s="31" customFormat="1" ht="72" x14ac:dyDescent="0.2">
      <c r="A126" s="143" t="s">
        <v>379</v>
      </c>
      <c r="B126" s="147" t="s">
        <v>380</v>
      </c>
      <c r="C126" s="87" t="s">
        <v>207</v>
      </c>
      <c r="D126" s="109">
        <v>2</v>
      </c>
      <c r="E126" s="141"/>
      <c r="F126" s="105">
        <f t="shared" si="7"/>
        <v>0</v>
      </c>
      <c r="G126" s="122"/>
    </row>
    <row r="127" spans="1:13" s="31" customFormat="1" ht="48" x14ac:dyDescent="0.2">
      <c r="A127" s="143" t="s">
        <v>381</v>
      </c>
      <c r="B127" s="147" t="s">
        <v>382</v>
      </c>
      <c r="C127" s="87" t="s">
        <v>207</v>
      </c>
      <c r="D127" s="104">
        <v>2</v>
      </c>
      <c r="E127" s="141"/>
      <c r="F127" s="105">
        <f>E127*D127</f>
        <v>0</v>
      </c>
      <c r="G127" s="122"/>
    </row>
    <row r="128" spans="1:13" s="31" customFormat="1" ht="60" x14ac:dyDescent="0.2">
      <c r="A128" s="143" t="s">
        <v>383</v>
      </c>
      <c r="B128" s="147" t="s">
        <v>384</v>
      </c>
      <c r="C128" s="87" t="s">
        <v>207</v>
      </c>
      <c r="D128" s="104">
        <v>2</v>
      </c>
      <c r="E128" s="141"/>
      <c r="F128" s="105">
        <f>E128*D128</f>
        <v>0</v>
      </c>
      <c r="G128" s="122"/>
    </row>
    <row r="129" spans="1:7" s="31" customFormat="1" ht="12.75" x14ac:dyDescent="0.2">
      <c r="A129" s="97"/>
      <c r="B129" s="103"/>
      <c r="C129" s="99"/>
      <c r="D129" s="100"/>
      <c r="E129" s="101"/>
      <c r="F129" s="102"/>
      <c r="G129" s="122"/>
    </row>
    <row r="130" spans="1:7" s="31" customFormat="1" ht="15.75" x14ac:dyDescent="0.25">
      <c r="A130" s="69"/>
      <c r="B130" s="142" t="s">
        <v>385</v>
      </c>
      <c r="C130" s="71"/>
      <c r="D130" s="72"/>
      <c r="E130" s="73"/>
      <c r="F130" s="74"/>
      <c r="G130" s="122"/>
    </row>
    <row r="131" spans="1:7" s="31" customFormat="1" ht="180" customHeight="1" x14ac:dyDescent="0.2">
      <c r="A131" s="77" t="s">
        <v>386</v>
      </c>
      <c r="B131" s="140" t="s">
        <v>521</v>
      </c>
      <c r="C131" s="87" t="s">
        <v>207</v>
      </c>
      <c r="D131" s="104">
        <v>1</v>
      </c>
      <c r="E131" s="141"/>
      <c r="F131" s="110">
        <f>E131*D131</f>
        <v>0</v>
      </c>
      <c r="G131" s="122"/>
    </row>
    <row r="132" spans="1:7" s="31" customFormat="1" ht="153.75" customHeight="1" x14ac:dyDescent="0.2">
      <c r="A132" s="77" t="s">
        <v>387</v>
      </c>
      <c r="B132" s="140" t="s">
        <v>522</v>
      </c>
      <c r="C132" s="87" t="s">
        <v>207</v>
      </c>
      <c r="D132" s="104">
        <v>1</v>
      </c>
      <c r="E132" s="141"/>
      <c r="F132" s="110">
        <f t="shared" ref="F132:F138" si="8">E132*D132</f>
        <v>0</v>
      </c>
      <c r="G132" s="122"/>
    </row>
    <row r="133" spans="1:7" s="31" customFormat="1" ht="144" x14ac:dyDescent="0.2">
      <c r="A133" s="77" t="s">
        <v>388</v>
      </c>
      <c r="B133" s="140" t="s">
        <v>523</v>
      </c>
      <c r="C133" s="87" t="s">
        <v>207</v>
      </c>
      <c r="D133" s="104">
        <v>1</v>
      </c>
      <c r="E133" s="141"/>
      <c r="F133" s="110">
        <f t="shared" si="8"/>
        <v>0</v>
      </c>
      <c r="G133" s="122"/>
    </row>
    <row r="134" spans="1:7" s="31" customFormat="1" ht="168" x14ac:dyDescent="0.2">
      <c r="A134" s="77" t="s">
        <v>389</v>
      </c>
      <c r="B134" s="140" t="s">
        <v>524</v>
      </c>
      <c r="C134" s="87" t="s">
        <v>207</v>
      </c>
      <c r="D134" s="104">
        <v>1</v>
      </c>
      <c r="E134" s="141" t="s">
        <v>390</v>
      </c>
      <c r="F134" s="110"/>
      <c r="G134" s="122"/>
    </row>
    <row r="135" spans="1:7" s="31" customFormat="1" ht="156" x14ac:dyDescent="0.2">
      <c r="A135" s="77" t="s">
        <v>391</v>
      </c>
      <c r="B135" s="140" t="s">
        <v>525</v>
      </c>
      <c r="C135" s="79" t="s">
        <v>207</v>
      </c>
      <c r="D135" s="104">
        <v>1</v>
      </c>
      <c r="E135" s="141"/>
      <c r="F135" s="110">
        <f t="shared" si="8"/>
        <v>0</v>
      </c>
      <c r="G135" s="122"/>
    </row>
    <row r="136" spans="1:7" s="31" customFormat="1" ht="204" x14ac:dyDescent="0.2">
      <c r="A136" s="77" t="s">
        <v>392</v>
      </c>
      <c r="B136" s="140" t="s">
        <v>526</v>
      </c>
      <c r="C136" s="79" t="s">
        <v>207</v>
      </c>
      <c r="D136" s="104">
        <v>1</v>
      </c>
      <c r="E136" s="141"/>
      <c r="F136" s="110">
        <f t="shared" si="8"/>
        <v>0</v>
      </c>
      <c r="G136" s="122"/>
    </row>
    <row r="137" spans="1:7" s="31" customFormat="1" ht="168" x14ac:dyDescent="0.2">
      <c r="A137" s="77" t="s">
        <v>393</v>
      </c>
      <c r="B137" s="140" t="s">
        <v>527</v>
      </c>
      <c r="C137" s="79" t="s">
        <v>207</v>
      </c>
      <c r="D137" s="104">
        <v>1</v>
      </c>
      <c r="E137" s="141"/>
      <c r="F137" s="110">
        <f t="shared" si="8"/>
        <v>0</v>
      </c>
      <c r="G137" s="122"/>
    </row>
    <row r="138" spans="1:7" s="31" customFormat="1" ht="144" customHeight="1" x14ac:dyDescent="0.2">
      <c r="A138" s="77" t="s">
        <v>394</v>
      </c>
      <c r="B138" s="140" t="s">
        <v>528</v>
      </c>
      <c r="C138" s="79" t="s">
        <v>207</v>
      </c>
      <c r="D138" s="104">
        <v>1</v>
      </c>
      <c r="E138" s="141"/>
      <c r="F138" s="110">
        <f t="shared" si="8"/>
        <v>0</v>
      </c>
      <c r="G138" s="122"/>
    </row>
    <row r="139" spans="1:7" s="31" customFormat="1" ht="143.25" customHeight="1" x14ac:dyDescent="0.2">
      <c r="A139" s="77" t="s">
        <v>395</v>
      </c>
      <c r="B139" s="140" t="s">
        <v>529</v>
      </c>
      <c r="C139" s="79" t="s">
        <v>207</v>
      </c>
      <c r="D139" s="104">
        <v>1</v>
      </c>
      <c r="E139" s="141"/>
      <c r="F139" s="110"/>
      <c r="G139" s="122"/>
    </row>
    <row r="140" spans="1:7" s="31" customFormat="1" ht="155.25" customHeight="1" x14ac:dyDescent="0.2">
      <c r="A140" s="77" t="s">
        <v>396</v>
      </c>
      <c r="B140" s="140" t="s">
        <v>530</v>
      </c>
      <c r="C140" s="79" t="s">
        <v>207</v>
      </c>
      <c r="D140" s="104">
        <v>1</v>
      </c>
      <c r="E140" s="141"/>
      <c r="F140" s="110"/>
      <c r="G140" s="122"/>
    </row>
    <row r="141" spans="1:7" s="31" customFormat="1" ht="156" x14ac:dyDescent="0.2">
      <c r="A141" s="77" t="s">
        <v>397</v>
      </c>
      <c r="B141" s="140" t="s">
        <v>531</v>
      </c>
      <c r="C141" s="79" t="s">
        <v>207</v>
      </c>
      <c r="D141" s="104">
        <v>1</v>
      </c>
      <c r="E141" s="141"/>
      <c r="F141" s="110"/>
      <c r="G141" s="122"/>
    </row>
    <row r="142" spans="1:7" s="31" customFormat="1" ht="156" x14ac:dyDescent="0.2">
      <c r="A142" s="77" t="s">
        <v>398</v>
      </c>
      <c r="B142" s="140" t="s">
        <v>532</v>
      </c>
      <c r="C142" s="79" t="s">
        <v>207</v>
      </c>
      <c r="D142" s="104">
        <v>1</v>
      </c>
      <c r="E142" s="141"/>
      <c r="F142" s="110"/>
      <c r="G142" s="122"/>
    </row>
    <row r="143" spans="1:7" s="31" customFormat="1" ht="144" x14ac:dyDescent="0.2">
      <c r="A143" s="77" t="s">
        <v>399</v>
      </c>
      <c r="B143" s="140" t="s">
        <v>533</v>
      </c>
      <c r="C143" s="79" t="s">
        <v>207</v>
      </c>
      <c r="D143" s="104">
        <v>1</v>
      </c>
      <c r="E143" s="141"/>
      <c r="F143" s="110"/>
      <c r="G143" s="122"/>
    </row>
    <row r="144" spans="1:7" s="31" customFormat="1" ht="157.5" customHeight="1" x14ac:dyDescent="0.2">
      <c r="A144" s="77" t="s">
        <v>400</v>
      </c>
      <c r="B144" s="140" t="s">
        <v>534</v>
      </c>
      <c r="C144" s="79" t="s">
        <v>207</v>
      </c>
      <c r="D144" s="104">
        <v>1</v>
      </c>
      <c r="E144" s="141"/>
      <c r="F144" s="110"/>
      <c r="G144" s="122"/>
    </row>
    <row r="145" spans="1:13" s="31" customFormat="1" ht="144" x14ac:dyDescent="0.2">
      <c r="A145" s="77" t="s">
        <v>401</v>
      </c>
      <c r="B145" s="140" t="s">
        <v>535</v>
      </c>
      <c r="C145" s="79" t="s">
        <v>207</v>
      </c>
      <c r="D145" s="104">
        <v>1</v>
      </c>
      <c r="E145" s="141"/>
      <c r="F145" s="110"/>
      <c r="G145" s="122"/>
    </row>
    <row r="146" spans="1:13" s="31" customFormat="1" ht="156" x14ac:dyDescent="0.2">
      <c r="A146" s="77" t="s">
        <v>402</v>
      </c>
      <c r="B146" s="140" t="s">
        <v>536</v>
      </c>
      <c r="C146" s="79" t="s">
        <v>207</v>
      </c>
      <c r="D146" s="104">
        <v>1</v>
      </c>
      <c r="E146" s="141"/>
      <c r="F146" s="110"/>
      <c r="G146" s="122"/>
    </row>
    <row r="147" spans="1:13" s="31" customFormat="1" ht="156" x14ac:dyDescent="0.2">
      <c r="A147" s="77" t="s">
        <v>403</v>
      </c>
      <c r="B147" s="140" t="s">
        <v>537</v>
      </c>
      <c r="C147" s="79" t="s">
        <v>207</v>
      </c>
      <c r="D147" s="104">
        <v>1</v>
      </c>
      <c r="E147" s="141"/>
      <c r="F147" s="110"/>
      <c r="G147" s="122"/>
    </row>
    <row r="148" spans="1:13" s="31" customFormat="1" ht="180" x14ac:dyDescent="0.2">
      <c r="A148" s="77" t="s">
        <v>404</v>
      </c>
      <c r="B148" s="140" t="s">
        <v>538</v>
      </c>
      <c r="C148" s="79" t="s">
        <v>207</v>
      </c>
      <c r="D148" s="104">
        <v>1</v>
      </c>
      <c r="E148" s="141"/>
      <c r="F148" s="110"/>
      <c r="G148" s="122"/>
    </row>
    <row r="149" spans="1:13" s="31" customFormat="1" ht="168" x14ac:dyDescent="0.2">
      <c r="A149" s="77" t="s">
        <v>405</v>
      </c>
      <c r="B149" s="140" t="s">
        <v>539</v>
      </c>
      <c r="C149" s="79" t="s">
        <v>207</v>
      </c>
      <c r="D149" s="104">
        <v>1</v>
      </c>
      <c r="E149" s="141"/>
      <c r="F149" s="110"/>
      <c r="G149" s="122"/>
    </row>
    <row r="150" spans="1:13" s="31" customFormat="1" ht="192" x14ac:dyDescent="0.2">
      <c r="A150" s="77" t="s">
        <v>406</v>
      </c>
      <c r="B150" s="140" t="s">
        <v>540</v>
      </c>
      <c r="C150" s="79" t="s">
        <v>207</v>
      </c>
      <c r="D150" s="104">
        <v>1</v>
      </c>
      <c r="E150" s="141"/>
      <c r="F150" s="110"/>
      <c r="G150" s="122"/>
    </row>
    <row r="151" spans="1:13" s="31" customFormat="1" ht="156" x14ac:dyDescent="0.2">
      <c r="A151" s="77" t="s">
        <v>407</v>
      </c>
      <c r="B151" s="140" t="s">
        <v>541</v>
      </c>
      <c r="C151" s="79" t="s">
        <v>207</v>
      </c>
      <c r="D151" s="104">
        <v>1</v>
      </c>
      <c r="E151" s="141"/>
      <c r="F151" s="110"/>
      <c r="G151" s="122"/>
    </row>
    <row r="152" spans="1:13" s="31" customFormat="1" ht="156" x14ac:dyDescent="0.2">
      <c r="A152" s="77" t="s">
        <v>408</v>
      </c>
      <c r="B152" s="140" t="s">
        <v>542</v>
      </c>
      <c r="C152" s="79" t="s">
        <v>207</v>
      </c>
      <c r="D152" s="104">
        <v>1</v>
      </c>
      <c r="E152" s="141"/>
      <c r="F152" s="110"/>
      <c r="G152" s="122"/>
    </row>
    <row r="153" spans="1:13" s="31" customFormat="1" ht="131.25" customHeight="1" x14ac:dyDescent="0.2">
      <c r="A153" s="77" t="s">
        <v>409</v>
      </c>
      <c r="B153" s="140" t="s">
        <v>543</v>
      </c>
      <c r="C153" s="79" t="s">
        <v>207</v>
      </c>
      <c r="D153" s="104">
        <v>1</v>
      </c>
      <c r="E153" s="141"/>
      <c r="F153" s="110"/>
      <c r="G153" s="122"/>
    </row>
    <row r="154" spans="1:13" s="31" customFormat="1" ht="180" x14ac:dyDescent="0.2">
      <c r="A154" s="77" t="s">
        <v>410</v>
      </c>
      <c r="B154" s="140" t="s">
        <v>544</v>
      </c>
      <c r="C154" s="79" t="s">
        <v>207</v>
      </c>
      <c r="D154" s="104">
        <v>1</v>
      </c>
      <c r="E154" s="141"/>
      <c r="F154" s="110"/>
      <c r="H154" s="75"/>
      <c r="I154" s="75"/>
      <c r="J154" s="75"/>
      <c r="K154" s="75"/>
      <c r="L154" s="75"/>
      <c r="M154" s="76"/>
    </row>
    <row r="155" spans="1:13" s="31" customFormat="1" ht="132" x14ac:dyDescent="0.2">
      <c r="A155" s="77" t="s">
        <v>411</v>
      </c>
      <c r="B155" s="140" t="s">
        <v>545</v>
      </c>
      <c r="C155" s="79" t="s">
        <v>207</v>
      </c>
      <c r="D155" s="104">
        <v>1</v>
      </c>
      <c r="E155" s="141"/>
      <c r="F155" s="110"/>
      <c r="G155" s="122"/>
    </row>
    <row r="156" spans="1:13" s="31" customFormat="1" ht="144" x14ac:dyDescent="0.2">
      <c r="A156" s="77" t="s">
        <v>412</v>
      </c>
      <c r="B156" s="140" t="s">
        <v>546</v>
      </c>
      <c r="C156" s="79" t="s">
        <v>207</v>
      </c>
      <c r="D156" s="104">
        <v>1</v>
      </c>
      <c r="E156" s="141"/>
      <c r="F156" s="110"/>
      <c r="G156" s="122"/>
    </row>
    <row r="157" spans="1:13" s="31" customFormat="1" ht="132" x14ac:dyDescent="0.2">
      <c r="A157" s="77" t="s">
        <v>413</v>
      </c>
      <c r="B157" s="140" t="s">
        <v>547</v>
      </c>
      <c r="C157" s="79" t="s">
        <v>207</v>
      </c>
      <c r="D157" s="104">
        <v>1</v>
      </c>
      <c r="E157" s="141"/>
      <c r="F157" s="110"/>
      <c r="G157" s="122"/>
    </row>
    <row r="158" spans="1:13" s="31" customFormat="1" ht="156" x14ac:dyDescent="0.2">
      <c r="A158" s="77" t="s">
        <v>414</v>
      </c>
      <c r="B158" s="140" t="s">
        <v>548</v>
      </c>
      <c r="C158" s="79" t="s">
        <v>207</v>
      </c>
      <c r="D158" s="104">
        <v>1</v>
      </c>
      <c r="E158" s="141"/>
      <c r="F158" s="110"/>
      <c r="G158" s="122"/>
    </row>
    <row r="159" spans="1:13" s="31" customFormat="1" ht="144" x14ac:dyDescent="0.2">
      <c r="A159" s="77" t="s">
        <v>415</v>
      </c>
      <c r="B159" s="140" t="s">
        <v>549</v>
      </c>
      <c r="C159" s="79" t="s">
        <v>207</v>
      </c>
      <c r="D159" s="104">
        <v>1</v>
      </c>
      <c r="E159" s="141"/>
      <c r="F159" s="110"/>
      <c r="G159" s="122"/>
    </row>
    <row r="160" spans="1:13" s="31" customFormat="1" ht="156" x14ac:dyDescent="0.2">
      <c r="A160" s="77" t="s">
        <v>416</v>
      </c>
      <c r="B160" s="140" t="s">
        <v>550</v>
      </c>
      <c r="C160" s="79" t="s">
        <v>207</v>
      </c>
      <c r="D160" s="104">
        <v>1</v>
      </c>
      <c r="E160" s="141"/>
      <c r="F160" s="110"/>
      <c r="G160" s="122"/>
    </row>
    <row r="161" spans="1:13" s="31" customFormat="1" ht="144" x14ac:dyDescent="0.2">
      <c r="A161" s="77" t="s">
        <v>417</v>
      </c>
      <c r="B161" s="140" t="s">
        <v>551</v>
      </c>
      <c r="C161" s="79" t="s">
        <v>207</v>
      </c>
      <c r="D161" s="104">
        <v>1</v>
      </c>
      <c r="E161" s="141"/>
      <c r="F161" s="110"/>
      <c r="G161" s="122"/>
    </row>
    <row r="162" spans="1:13" s="31" customFormat="1" ht="156" x14ac:dyDescent="0.2">
      <c r="A162" s="77" t="s">
        <v>418</v>
      </c>
      <c r="B162" s="140" t="s">
        <v>552</v>
      </c>
      <c r="C162" s="79" t="s">
        <v>207</v>
      </c>
      <c r="D162" s="104">
        <v>2</v>
      </c>
      <c r="E162" s="141"/>
      <c r="F162" s="110"/>
      <c r="G162" s="122"/>
    </row>
    <row r="163" spans="1:13" s="31" customFormat="1" ht="204" x14ac:dyDescent="0.2">
      <c r="A163" s="77" t="s">
        <v>419</v>
      </c>
      <c r="B163" s="140" t="s">
        <v>553</v>
      </c>
      <c r="C163" s="79" t="s">
        <v>207</v>
      </c>
      <c r="D163" s="104">
        <v>1</v>
      </c>
      <c r="E163" s="141"/>
      <c r="F163" s="110"/>
      <c r="G163" s="122"/>
    </row>
    <row r="164" spans="1:13" s="31" customFormat="1" ht="144" x14ac:dyDescent="0.2">
      <c r="A164" s="77" t="s">
        <v>420</v>
      </c>
      <c r="B164" s="140" t="s">
        <v>554</v>
      </c>
      <c r="C164" s="79" t="s">
        <v>207</v>
      </c>
      <c r="D164" s="104">
        <v>1</v>
      </c>
      <c r="E164" s="141"/>
      <c r="F164" s="110"/>
      <c r="G164" s="122"/>
    </row>
    <row r="165" spans="1:13" ht="156" x14ac:dyDescent="0.2">
      <c r="A165" s="77" t="s">
        <v>555</v>
      </c>
      <c r="B165" s="140" t="s">
        <v>556</v>
      </c>
      <c r="C165" s="79" t="s">
        <v>207</v>
      </c>
      <c r="D165" s="104">
        <v>1</v>
      </c>
      <c r="E165" s="141"/>
      <c r="F165" s="110"/>
      <c r="G165" s="83"/>
      <c r="H165" s="85"/>
      <c r="I165" s="85"/>
      <c r="J165" s="148"/>
      <c r="K165" s="148"/>
      <c r="L165" s="85"/>
      <c r="M165" s="85"/>
    </row>
    <row r="166" spans="1:13" ht="204" x14ac:dyDescent="0.2">
      <c r="A166" s="77" t="s">
        <v>557</v>
      </c>
      <c r="B166" s="140" t="s">
        <v>558</v>
      </c>
      <c r="C166" s="79" t="s">
        <v>207</v>
      </c>
      <c r="D166" s="104">
        <v>1</v>
      </c>
      <c r="E166" s="141"/>
      <c r="F166" s="110"/>
      <c r="G166" s="83"/>
      <c r="H166" s="85"/>
      <c r="I166" s="85"/>
      <c r="J166" s="148"/>
      <c r="K166" s="148"/>
      <c r="L166" s="85"/>
      <c r="M166" s="85"/>
    </row>
    <row r="167" spans="1:13" s="31" customFormat="1" ht="144" x14ac:dyDescent="0.2">
      <c r="A167" s="77" t="s">
        <v>559</v>
      </c>
      <c r="B167" s="140" t="s">
        <v>560</v>
      </c>
      <c r="C167" s="79" t="s">
        <v>207</v>
      </c>
      <c r="D167" s="104">
        <v>1</v>
      </c>
      <c r="E167" s="141"/>
      <c r="F167" s="110"/>
      <c r="G167" s="130"/>
    </row>
    <row r="168" spans="1:13" s="31" customFormat="1" ht="168" x14ac:dyDescent="0.2">
      <c r="A168" s="77" t="s">
        <v>561</v>
      </c>
      <c r="B168" s="140" t="s">
        <v>562</v>
      </c>
      <c r="C168" s="79" t="s">
        <v>207</v>
      </c>
      <c r="D168" s="104">
        <v>1</v>
      </c>
      <c r="E168" s="141"/>
      <c r="F168" s="110"/>
      <c r="H168" s="75"/>
      <c r="I168" s="75"/>
      <c r="J168" s="75"/>
      <c r="K168" s="75"/>
      <c r="L168" s="75"/>
      <c r="M168" s="76"/>
    </row>
    <row r="169" spans="1:13" ht="180.75" customHeight="1" x14ac:dyDescent="0.2">
      <c r="A169" s="77" t="s">
        <v>563</v>
      </c>
      <c r="B169" s="140" t="s">
        <v>564</v>
      </c>
      <c r="C169" s="79" t="s">
        <v>207</v>
      </c>
      <c r="D169" s="104">
        <v>1</v>
      </c>
      <c r="E169" s="141"/>
      <c r="F169" s="110"/>
      <c r="G169" s="83"/>
      <c r="H169" s="84"/>
      <c r="I169" s="84"/>
      <c r="J169" s="67"/>
      <c r="K169" s="116"/>
      <c r="L169" s="49"/>
      <c r="M169" s="84"/>
    </row>
    <row r="170" spans="1:13" ht="192" x14ac:dyDescent="0.2">
      <c r="A170" s="77" t="s">
        <v>565</v>
      </c>
      <c r="B170" s="140" t="s">
        <v>566</v>
      </c>
      <c r="C170" s="79" t="s">
        <v>207</v>
      </c>
      <c r="D170" s="104">
        <v>1</v>
      </c>
      <c r="E170" s="141"/>
      <c r="F170" s="110"/>
      <c r="G170" s="83"/>
      <c r="H170" s="84"/>
      <c r="I170" s="84"/>
      <c r="J170" s="67"/>
      <c r="K170" s="116"/>
      <c r="L170" s="49"/>
      <c r="M170" s="84"/>
    </row>
    <row r="171" spans="1:13" ht="144" x14ac:dyDescent="0.2">
      <c r="A171" s="77" t="s">
        <v>567</v>
      </c>
      <c r="B171" s="140" t="s">
        <v>568</v>
      </c>
      <c r="C171" s="79" t="s">
        <v>207</v>
      </c>
      <c r="D171" s="104">
        <v>1</v>
      </c>
      <c r="E171" s="141"/>
      <c r="F171" s="110"/>
      <c r="G171" s="83"/>
      <c r="H171" s="84"/>
      <c r="I171" s="84"/>
      <c r="J171" s="67"/>
      <c r="K171" s="116"/>
      <c r="L171" s="49"/>
      <c r="M171" s="84"/>
    </row>
    <row r="172" spans="1:13" ht="144" x14ac:dyDescent="0.2">
      <c r="A172" s="77" t="s">
        <v>569</v>
      </c>
      <c r="B172" s="140" t="s">
        <v>570</v>
      </c>
      <c r="C172" s="79" t="s">
        <v>207</v>
      </c>
      <c r="D172" s="104">
        <v>1</v>
      </c>
      <c r="E172" s="141"/>
      <c r="F172" s="110"/>
      <c r="G172" s="83"/>
      <c r="H172" s="84"/>
      <c r="I172" s="84"/>
      <c r="J172" s="67"/>
      <c r="K172" s="116"/>
      <c r="L172" s="49"/>
      <c r="M172" s="84"/>
    </row>
    <row r="173" spans="1:13" ht="156" x14ac:dyDescent="0.2">
      <c r="A173" s="77" t="s">
        <v>571</v>
      </c>
      <c r="B173" s="140" t="s">
        <v>572</v>
      </c>
      <c r="C173" s="79" t="s">
        <v>207</v>
      </c>
      <c r="D173" s="104">
        <v>1</v>
      </c>
      <c r="E173" s="141"/>
      <c r="F173" s="110"/>
      <c r="G173" s="83"/>
      <c r="H173" s="84"/>
      <c r="I173" s="84"/>
      <c r="J173" s="67"/>
      <c r="K173" s="116"/>
      <c r="L173" s="49"/>
      <c r="M173" s="84"/>
    </row>
    <row r="174" spans="1:13" ht="156" x14ac:dyDescent="0.2">
      <c r="A174" s="77" t="s">
        <v>573</v>
      </c>
      <c r="B174" s="140" t="s">
        <v>574</v>
      </c>
      <c r="C174" s="79" t="s">
        <v>207</v>
      </c>
      <c r="D174" s="104">
        <v>1</v>
      </c>
      <c r="E174" s="141"/>
      <c r="F174" s="110"/>
      <c r="G174" s="83"/>
      <c r="H174" s="84"/>
      <c r="I174" s="84"/>
      <c r="J174" s="67"/>
      <c r="K174" s="116"/>
      <c r="L174" s="49"/>
      <c r="M174" s="84"/>
    </row>
    <row r="175" spans="1:13" ht="183" customHeight="1" x14ac:dyDescent="0.2">
      <c r="A175" s="77" t="s">
        <v>575</v>
      </c>
      <c r="B175" s="140" t="s">
        <v>576</v>
      </c>
      <c r="C175" s="79" t="s">
        <v>207</v>
      </c>
      <c r="D175" s="104">
        <v>1</v>
      </c>
      <c r="E175" s="141"/>
      <c r="F175" s="110"/>
      <c r="G175" s="83"/>
      <c r="H175" s="84"/>
      <c r="I175" s="84"/>
      <c r="J175" s="67"/>
      <c r="K175" s="116"/>
      <c r="L175" s="49"/>
      <c r="M175" s="84"/>
    </row>
    <row r="176" spans="1:13" ht="168" x14ac:dyDescent="0.2">
      <c r="A176" s="77" t="s">
        <v>577</v>
      </c>
      <c r="B176" s="140" t="s">
        <v>578</v>
      </c>
      <c r="C176" s="79" t="s">
        <v>207</v>
      </c>
      <c r="D176" s="104">
        <v>1</v>
      </c>
      <c r="E176" s="141"/>
      <c r="F176" s="110"/>
      <c r="G176" s="83"/>
      <c r="H176" s="84"/>
      <c r="I176" s="84"/>
      <c r="J176" s="67"/>
      <c r="K176" s="116"/>
      <c r="L176" s="49"/>
      <c r="M176" s="84"/>
    </row>
    <row r="177" spans="1:13" s="31" customFormat="1" ht="156" x14ac:dyDescent="0.2">
      <c r="A177" s="77" t="s">
        <v>579</v>
      </c>
      <c r="B177" s="140" t="s">
        <v>580</v>
      </c>
      <c r="C177" s="79" t="s">
        <v>207</v>
      </c>
      <c r="D177" s="104">
        <v>1</v>
      </c>
      <c r="E177" s="141"/>
      <c r="F177" s="110"/>
      <c r="G177" s="130"/>
    </row>
    <row r="178" spans="1:13" s="31" customFormat="1" ht="168" x14ac:dyDescent="0.2">
      <c r="A178" s="77" t="s">
        <v>581</v>
      </c>
      <c r="B178" s="140" t="s">
        <v>582</v>
      </c>
      <c r="C178" s="79" t="s">
        <v>207</v>
      </c>
      <c r="D178" s="104">
        <v>1</v>
      </c>
      <c r="E178" s="141"/>
      <c r="F178" s="110"/>
      <c r="H178" s="75"/>
      <c r="I178" s="75"/>
      <c r="J178" s="75"/>
      <c r="K178" s="75"/>
      <c r="L178" s="75"/>
      <c r="M178" s="76"/>
    </row>
    <row r="179" spans="1:13" s="152" customFormat="1" ht="12.75" x14ac:dyDescent="0.2">
      <c r="A179" s="77"/>
      <c r="B179" s="140"/>
      <c r="C179" s="79"/>
      <c r="D179" s="104"/>
      <c r="E179" s="141"/>
      <c r="F179" s="110"/>
      <c r="G179" s="149"/>
      <c r="H179" s="150"/>
      <c r="I179" s="150"/>
      <c r="J179" s="151"/>
      <c r="K179" s="151"/>
      <c r="L179" s="150"/>
      <c r="M179" s="150"/>
    </row>
    <row r="180" spans="1:13" s="152" customFormat="1" ht="15.75" x14ac:dyDescent="0.25">
      <c r="A180" s="69"/>
      <c r="B180" s="142" t="s">
        <v>421</v>
      </c>
      <c r="C180" s="71"/>
      <c r="D180" s="72"/>
      <c r="E180" s="73"/>
      <c r="F180" s="74"/>
      <c r="G180" s="149"/>
      <c r="H180" s="150"/>
      <c r="I180" s="150"/>
      <c r="J180" s="151"/>
      <c r="K180" s="151"/>
      <c r="L180" s="150"/>
      <c r="M180" s="150"/>
    </row>
    <row r="181" spans="1:13" ht="132" x14ac:dyDescent="0.2">
      <c r="A181" s="77" t="s">
        <v>422</v>
      </c>
      <c r="B181" s="140" t="s">
        <v>423</v>
      </c>
      <c r="C181" s="79" t="s">
        <v>207</v>
      </c>
      <c r="D181" s="104">
        <v>6</v>
      </c>
      <c r="E181" s="141"/>
      <c r="F181" s="110"/>
      <c r="G181" s="83"/>
      <c r="H181" s="84"/>
      <c r="I181" s="84"/>
      <c r="J181" s="67"/>
      <c r="K181" s="116"/>
      <c r="L181" s="49"/>
      <c r="M181" s="84"/>
    </row>
    <row r="182" spans="1:13" ht="132" x14ac:dyDescent="0.2">
      <c r="A182" s="77" t="s">
        <v>424</v>
      </c>
      <c r="B182" s="140" t="s">
        <v>425</v>
      </c>
      <c r="C182" s="79" t="s">
        <v>207</v>
      </c>
      <c r="D182" s="104">
        <v>3</v>
      </c>
      <c r="E182" s="141"/>
      <c r="F182" s="110"/>
      <c r="G182" s="83"/>
      <c r="H182" s="84"/>
      <c r="I182" s="84"/>
      <c r="J182" s="67"/>
      <c r="K182" s="116"/>
      <c r="L182" s="49"/>
      <c r="M182" s="84"/>
    </row>
    <row r="183" spans="1:13" ht="192" x14ac:dyDescent="0.2">
      <c r="A183" s="77" t="s">
        <v>426</v>
      </c>
      <c r="B183" s="140" t="s">
        <v>427</v>
      </c>
      <c r="C183" s="79" t="s">
        <v>207</v>
      </c>
      <c r="D183" s="104">
        <v>2</v>
      </c>
      <c r="E183" s="141"/>
      <c r="F183" s="110">
        <f t="shared" ref="F183:F185" si="9">E183*D183</f>
        <v>0</v>
      </c>
      <c r="G183" s="83"/>
      <c r="H183" s="84"/>
      <c r="I183" s="84"/>
      <c r="J183" s="67"/>
      <c r="K183" s="116"/>
      <c r="L183" s="49"/>
      <c r="M183" s="84"/>
    </row>
    <row r="184" spans="1:13" ht="168" x14ac:dyDescent="0.2">
      <c r="A184" s="77" t="s">
        <v>428</v>
      </c>
      <c r="B184" s="140" t="s">
        <v>429</v>
      </c>
      <c r="C184" s="79" t="s">
        <v>207</v>
      </c>
      <c r="D184" s="104">
        <v>2</v>
      </c>
      <c r="E184" s="141"/>
      <c r="F184" s="110">
        <f t="shared" si="9"/>
        <v>0</v>
      </c>
      <c r="G184" s="83"/>
      <c r="H184" s="84"/>
      <c r="I184" s="84"/>
      <c r="J184" s="153"/>
      <c r="K184" s="154"/>
      <c r="L184" s="49"/>
      <c r="M184" s="84"/>
    </row>
    <row r="185" spans="1:13" ht="168" x14ac:dyDescent="0.2">
      <c r="A185" s="77" t="s">
        <v>430</v>
      </c>
      <c r="B185" s="140" t="s">
        <v>431</v>
      </c>
      <c r="C185" s="79" t="s">
        <v>207</v>
      </c>
      <c r="D185" s="104">
        <v>2</v>
      </c>
      <c r="E185" s="141"/>
      <c r="F185" s="110">
        <f t="shared" si="9"/>
        <v>0</v>
      </c>
      <c r="G185" s="83"/>
      <c r="H185" s="84"/>
      <c r="I185" s="84"/>
      <c r="J185" s="153"/>
      <c r="K185" s="154"/>
      <c r="L185" s="49"/>
      <c r="M185" s="84"/>
    </row>
    <row r="186" spans="1:13" s="152" customFormat="1" ht="132" x14ac:dyDescent="0.2">
      <c r="A186" s="77" t="s">
        <v>432</v>
      </c>
      <c r="B186" s="155" t="s">
        <v>433</v>
      </c>
      <c r="C186" s="79" t="s">
        <v>207</v>
      </c>
      <c r="D186" s="104">
        <v>2</v>
      </c>
      <c r="E186" s="141"/>
      <c r="F186" s="110"/>
      <c r="G186" s="150"/>
      <c r="H186" s="150"/>
      <c r="I186" s="150"/>
      <c r="J186" s="151"/>
      <c r="K186" s="151"/>
      <c r="L186" s="150"/>
      <c r="M186" s="150"/>
    </row>
    <row r="187" spans="1:13" s="152" customFormat="1" ht="108" x14ac:dyDescent="0.2">
      <c r="A187" s="77" t="s">
        <v>434</v>
      </c>
      <c r="B187" s="155" t="s">
        <v>435</v>
      </c>
      <c r="C187" s="79" t="s">
        <v>207</v>
      </c>
      <c r="D187" s="104">
        <v>10</v>
      </c>
      <c r="E187" s="141"/>
      <c r="F187" s="110"/>
      <c r="G187" s="150"/>
      <c r="H187" s="150"/>
      <c r="I187" s="150"/>
      <c r="J187" s="151"/>
      <c r="K187" s="151"/>
      <c r="L187" s="150"/>
      <c r="M187" s="150"/>
    </row>
    <row r="188" spans="1:13" s="152" customFormat="1" ht="276" x14ac:dyDescent="0.2">
      <c r="A188" s="77" t="s">
        <v>436</v>
      </c>
      <c r="B188" s="155" t="s">
        <v>437</v>
      </c>
      <c r="C188" s="79" t="s">
        <v>207</v>
      </c>
      <c r="D188" s="104">
        <v>1</v>
      </c>
      <c r="E188" s="141"/>
      <c r="F188" s="110"/>
      <c r="G188" s="150"/>
      <c r="H188" s="150"/>
      <c r="I188" s="150"/>
      <c r="J188" s="151"/>
      <c r="K188" s="151"/>
      <c r="L188" s="150"/>
      <c r="M188" s="150"/>
    </row>
    <row r="189" spans="1:13" s="156" customFormat="1" ht="84" x14ac:dyDescent="0.25">
      <c r="A189" s="77" t="s">
        <v>438</v>
      </c>
      <c r="B189" s="140" t="s">
        <v>439</v>
      </c>
      <c r="C189" s="79" t="s">
        <v>207</v>
      </c>
      <c r="D189" s="104">
        <v>1</v>
      </c>
      <c r="E189" s="141"/>
      <c r="F189" s="110">
        <f>E189*D189</f>
        <v>0</v>
      </c>
      <c r="H189" s="157"/>
      <c r="I189" s="157"/>
      <c r="J189" s="158"/>
      <c r="K189" s="159"/>
      <c r="L189" s="160"/>
      <c r="M189" s="161"/>
    </row>
    <row r="190" spans="1:13" s="31" customFormat="1" ht="84" x14ac:dyDescent="0.2">
      <c r="A190" s="77" t="s">
        <v>440</v>
      </c>
      <c r="B190" s="140" t="s">
        <v>441</v>
      </c>
      <c r="C190" s="79" t="s">
        <v>207</v>
      </c>
      <c r="D190" s="162">
        <v>3</v>
      </c>
      <c r="E190" s="141"/>
      <c r="F190" s="110">
        <f>E190*D190</f>
        <v>0</v>
      </c>
    </row>
    <row r="191" spans="1:13" s="31" customFormat="1" ht="120" x14ac:dyDescent="0.2">
      <c r="A191" s="77" t="s">
        <v>442</v>
      </c>
      <c r="B191" s="103" t="s">
        <v>443</v>
      </c>
      <c r="C191" s="79" t="s">
        <v>207</v>
      </c>
      <c r="D191" s="80">
        <v>4</v>
      </c>
      <c r="E191" s="81"/>
      <c r="F191" s="88"/>
    </row>
    <row r="192" spans="1:13" s="31" customFormat="1" ht="120" x14ac:dyDescent="0.2">
      <c r="A192" s="77" t="s">
        <v>444</v>
      </c>
      <c r="B192" s="103" t="s">
        <v>445</v>
      </c>
      <c r="C192" s="79" t="s">
        <v>207</v>
      </c>
      <c r="D192" s="80">
        <v>1</v>
      </c>
      <c r="E192" s="81"/>
      <c r="F192" s="88"/>
    </row>
    <row r="193" spans="1:31" s="31" customFormat="1" ht="12.75" x14ac:dyDescent="0.2">
      <c r="A193" s="77"/>
      <c r="B193" s="163"/>
      <c r="C193" s="79"/>
      <c r="D193" s="104"/>
      <c r="E193" s="141"/>
      <c r="F193" s="110"/>
    </row>
    <row r="194" spans="1:31" s="31" customFormat="1" ht="15.75" x14ac:dyDescent="0.25">
      <c r="A194" s="69"/>
      <c r="B194" s="142" t="s">
        <v>446</v>
      </c>
      <c r="C194" s="71"/>
      <c r="D194" s="72"/>
      <c r="E194" s="73"/>
      <c r="F194" s="74"/>
    </row>
    <row r="195" spans="1:31" s="152" customFormat="1" ht="48" x14ac:dyDescent="0.2">
      <c r="A195" s="164" t="s">
        <v>447</v>
      </c>
      <c r="B195" s="91" t="s">
        <v>448</v>
      </c>
      <c r="C195" s="79" t="s">
        <v>176</v>
      </c>
      <c r="D195" s="80">
        <v>57.5</v>
      </c>
      <c r="E195" s="110"/>
      <c r="F195" s="88">
        <f>E195*D195</f>
        <v>0</v>
      </c>
      <c r="G195" s="150"/>
      <c r="H195" s="150"/>
      <c r="I195" s="150"/>
      <c r="J195" s="151"/>
      <c r="K195" s="151"/>
      <c r="L195" s="150"/>
      <c r="M195" s="150"/>
    </row>
    <row r="196" spans="1:31" s="31" customFormat="1" ht="48" x14ac:dyDescent="0.2">
      <c r="A196" s="164" t="s">
        <v>449</v>
      </c>
      <c r="B196" s="91" t="s">
        <v>450</v>
      </c>
      <c r="C196" s="79" t="s">
        <v>183</v>
      </c>
      <c r="D196" s="80">
        <v>520</v>
      </c>
      <c r="E196" s="110"/>
      <c r="F196" s="88">
        <f t="shared" ref="F196:F202" si="10">E196*D196</f>
        <v>0</v>
      </c>
    </row>
    <row r="197" spans="1:31" s="31" customFormat="1" ht="60" x14ac:dyDescent="0.2">
      <c r="A197" s="164" t="s">
        <v>451</v>
      </c>
      <c r="B197" s="91" t="s">
        <v>452</v>
      </c>
      <c r="C197" s="79" t="s">
        <v>183</v>
      </c>
      <c r="D197" s="80">
        <v>7</v>
      </c>
      <c r="E197" s="110"/>
      <c r="F197" s="88">
        <f t="shared" si="10"/>
        <v>0</v>
      </c>
    </row>
    <row r="198" spans="1:31" s="31" customFormat="1" ht="48" x14ac:dyDescent="0.2">
      <c r="A198" s="164" t="s">
        <v>453</v>
      </c>
      <c r="B198" s="91" t="s">
        <v>454</v>
      </c>
      <c r="C198" s="79" t="s">
        <v>183</v>
      </c>
      <c r="D198" s="80">
        <v>9</v>
      </c>
      <c r="E198" s="81"/>
      <c r="F198" s="88">
        <f t="shared" si="10"/>
        <v>0</v>
      </c>
    </row>
    <row r="199" spans="1:31" s="26" customFormat="1" ht="36" x14ac:dyDescent="0.2">
      <c r="A199" s="164" t="s">
        <v>455</v>
      </c>
      <c r="B199" s="91" t="s">
        <v>456</v>
      </c>
      <c r="C199" s="79" t="s">
        <v>183</v>
      </c>
      <c r="D199" s="80">
        <v>3.5</v>
      </c>
      <c r="E199" s="81"/>
      <c r="F199" s="88">
        <f t="shared" si="10"/>
        <v>0</v>
      </c>
      <c r="G199" s="23"/>
      <c r="H199" s="24"/>
      <c r="I199" s="24"/>
      <c r="J199" s="24"/>
      <c r="K199" s="24"/>
      <c r="L199" s="24"/>
      <c r="M199" s="25"/>
    </row>
    <row r="200" spans="1:31" s="152" customFormat="1" ht="48" x14ac:dyDescent="0.2">
      <c r="A200" s="164" t="s">
        <v>457</v>
      </c>
      <c r="B200" s="91" t="s">
        <v>458</v>
      </c>
      <c r="C200" s="79" t="s">
        <v>207</v>
      </c>
      <c r="D200" s="80">
        <v>2</v>
      </c>
      <c r="E200" s="81"/>
      <c r="F200" s="88">
        <f>E200*D200</f>
        <v>0</v>
      </c>
      <c r="G200" s="150"/>
      <c r="H200" s="150"/>
      <c r="I200" s="150"/>
      <c r="J200" s="151"/>
      <c r="K200" s="151"/>
      <c r="L200" s="150"/>
      <c r="M200" s="150"/>
    </row>
    <row r="201" spans="1:31" s="152" customFormat="1" ht="36" x14ac:dyDescent="0.2">
      <c r="A201" s="164" t="s">
        <v>459</v>
      </c>
      <c r="B201" s="91" t="s">
        <v>460</v>
      </c>
      <c r="C201" s="79" t="s">
        <v>207</v>
      </c>
      <c r="D201" s="80">
        <v>5</v>
      </c>
      <c r="E201" s="81"/>
      <c r="F201" s="88">
        <f>E201*D201</f>
        <v>0</v>
      </c>
      <c r="G201" s="150"/>
      <c r="H201" s="150"/>
      <c r="I201" s="150"/>
      <c r="J201" s="151"/>
      <c r="K201" s="151"/>
      <c r="L201" s="150"/>
      <c r="M201" s="150"/>
    </row>
    <row r="202" spans="1:31" ht="36" x14ac:dyDescent="0.2">
      <c r="A202" s="164" t="s">
        <v>461</v>
      </c>
      <c r="B202" s="91" t="s">
        <v>462</v>
      </c>
      <c r="C202" s="79" t="s">
        <v>207</v>
      </c>
      <c r="D202" s="80">
        <v>7</v>
      </c>
      <c r="E202" s="81"/>
      <c r="F202" s="88">
        <f t="shared" si="10"/>
        <v>0</v>
      </c>
      <c r="G202" s="83"/>
      <c r="H202" s="83"/>
      <c r="I202" s="83"/>
      <c r="J202" s="83"/>
      <c r="K202" s="83"/>
      <c r="L202" s="83"/>
      <c r="M202" s="83"/>
    </row>
    <row r="203" spans="1:31" ht="12.75" x14ac:dyDescent="0.2">
      <c r="A203" s="77"/>
      <c r="B203" s="163"/>
      <c r="C203" s="79"/>
      <c r="D203" s="104"/>
      <c r="E203" s="141"/>
      <c r="F203" s="110"/>
      <c r="H203" s="83"/>
      <c r="I203" s="83"/>
      <c r="J203" s="83"/>
      <c r="K203" s="83"/>
      <c r="L203" s="165"/>
      <c r="M203" s="165"/>
      <c r="N203" s="165"/>
      <c r="O203" s="166"/>
      <c r="P203" s="167"/>
      <c r="Q203" s="167"/>
      <c r="R203" s="168"/>
      <c r="S203" s="169"/>
      <c r="T203" s="83"/>
      <c r="U203" s="167"/>
      <c r="V203" s="83"/>
      <c r="W203" s="83"/>
      <c r="X203" s="83"/>
      <c r="Y203" s="83"/>
      <c r="Z203" s="83"/>
      <c r="AA203" s="83"/>
      <c r="AB203" s="83"/>
      <c r="AC203" s="83"/>
      <c r="AD203" s="83"/>
      <c r="AE203" s="83"/>
    </row>
    <row r="204" spans="1:31" ht="15.75" x14ac:dyDescent="0.25">
      <c r="A204" s="69"/>
      <c r="B204" s="142" t="s">
        <v>463</v>
      </c>
      <c r="C204" s="71"/>
      <c r="D204" s="72"/>
      <c r="E204" s="73"/>
      <c r="F204" s="74"/>
      <c r="G204" s="167"/>
      <c r="H204" s="168"/>
      <c r="I204" s="170"/>
      <c r="J204" s="171"/>
      <c r="K204" s="172"/>
      <c r="L204" s="83"/>
      <c r="M204" s="83"/>
      <c r="N204" s="83"/>
      <c r="O204" s="83"/>
      <c r="P204" s="167"/>
      <c r="Q204" s="167"/>
      <c r="R204" s="167"/>
      <c r="S204" s="167"/>
      <c r="T204" s="168"/>
      <c r="U204" s="83"/>
      <c r="V204" s="83"/>
      <c r="W204" s="83"/>
      <c r="X204" s="83"/>
      <c r="Y204" s="83"/>
      <c r="Z204" s="83"/>
      <c r="AA204" s="83"/>
      <c r="AB204" s="83"/>
      <c r="AC204" s="83"/>
      <c r="AD204" s="83"/>
      <c r="AE204" s="83"/>
    </row>
    <row r="205" spans="1:31" ht="72" x14ac:dyDescent="0.2">
      <c r="A205" s="173" t="s">
        <v>464</v>
      </c>
      <c r="B205" s="174" t="s">
        <v>465</v>
      </c>
      <c r="C205" s="175" t="s">
        <v>183</v>
      </c>
      <c r="D205" s="176">
        <v>221.5</v>
      </c>
      <c r="E205" s="82"/>
      <c r="F205" s="121">
        <f>E205*D205</f>
        <v>0</v>
      </c>
      <c r="G205" s="167"/>
      <c r="H205" s="167"/>
      <c r="I205" s="167"/>
      <c r="J205" s="171"/>
      <c r="K205" s="171"/>
      <c r="L205" s="83"/>
      <c r="M205" s="83"/>
      <c r="N205" s="83"/>
      <c r="O205" s="83"/>
      <c r="P205" s="167"/>
      <c r="Q205" s="167"/>
      <c r="R205" s="167"/>
      <c r="S205" s="167"/>
      <c r="T205" s="168"/>
      <c r="U205" s="83"/>
      <c r="V205" s="83"/>
      <c r="W205" s="83"/>
      <c r="X205" s="83"/>
      <c r="Y205" s="83"/>
      <c r="Z205" s="83"/>
      <c r="AA205" s="83"/>
      <c r="AB205" s="83"/>
      <c r="AC205" s="83"/>
      <c r="AD205" s="83"/>
      <c r="AE205" s="83"/>
    </row>
    <row r="206" spans="1:31" ht="132" x14ac:dyDescent="0.2">
      <c r="A206" s="173" t="s">
        <v>466</v>
      </c>
      <c r="B206" s="174" t="s">
        <v>583</v>
      </c>
      <c r="C206" s="175" t="s">
        <v>196</v>
      </c>
      <c r="D206" s="120">
        <v>267</v>
      </c>
      <c r="E206" s="82"/>
      <c r="F206" s="121">
        <f>E206*D206</f>
        <v>0</v>
      </c>
      <c r="G206" s="167"/>
      <c r="H206" s="167"/>
      <c r="I206" s="168"/>
      <c r="J206" s="167"/>
      <c r="K206" s="171"/>
      <c r="L206" s="167"/>
      <c r="M206" s="167"/>
      <c r="N206" s="83"/>
      <c r="O206" s="177"/>
      <c r="P206" s="167"/>
      <c r="Q206" s="167"/>
      <c r="R206" s="167"/>
      <c r="S206" s="178"/>
      <c r="T206" s="83"/>
      <c r="U206" s="83"/>
      <c r="V206" s="83"/>
      <c r="W206" s="83"/>
      <c r="X206" s="83"/>
      <c r="Y206" s="83"/>
      <c r="Z206" s="83"/>
      <c r="AA206" s="83"/>
      <c r="AB206" s="83"/>
      <c r="AC206" s="83"/>
      <c r="AD206" s="83"/>
      <c r="AE206" s="83"/>
    </row>
    <row r="207" spans="1:31" ht="109.5" customHeight="1" x14ac:dyDescent="0.2">
      <c r="A207" s="173" t="s">
        <v>467</v>
      </c>
      <c r="B207" s="91" t="s">
        <v>584</v>
      </c>
      <c r="C207" s="79" t="s">
        <v>176</v>
      </c>
      <c r="D207" s="80">
        <v>130</v>
      </c>
      <c r="E207" s="81"/>
      <c r="F207" s="121">
        <f t="shared" ref="F207:F213" si="11">E207*D207</f>
        <v>0</v>
      </c>
      <c r="G207" s="167"/>
      <c r="H207" s="167"/>
      <c r="I207" s="167"/>
      <c r="J207" s="171"/>
      <c r="K207" s="172"/>
      <c r="L207" s="167"/>
      <c r="M207" s="167"/>
      <c r="N207" s="83"/>
      <c r="O207" s="178"/>
      <c r="P207" s="167"/>
      <c r="Q207" s="168"/>
      <c r="R207" s="167"/>
      <c r="S207" s="167"/>
      <c r="T207" s="167"/>
      <c r="U207" s="83"/>
      <c r="V207" s="83"/>
      <c r="W207" s="83"/>
      <c r="X207" s="83"/>
      <c r="Y207" s="83"/>
      <c r="Z207" s="83"/>
      <c r="AA207" s="83"/>
      <c r="AB207" s="83"/>
      <c r="AC207" s="83"/>
      <c r="AD207" s="83"/>
      <c r="AE207" s="83"/>
    </row>
    <row r="208" spans="1:31" ht="72" x14ac:dyDescent="0.2">
      <c r="A208" s="173" t="s">
        <v>468</v>
      </c>
      <c r="B208" s="179" t="s">
        <v>469</v>
      </c>
      <c r="C208" s="79" t="s">
        <v>196</v>
      </c>
      <c r="D208" s="80">
        <v>490</v>
      </c>
      <c r="E208" s="81"/>
      <c r="F208" s="121">
        <f t="shared" si="11"/>
        <v>0</v>
      </c>
      <c r="G208" s="167"/>
      <c r="H208" s="167"/>
      <c r="I208" s="168"/>
      <c r="J208" s="171"/>
      <c r="K208" s="180"/>
      <c r="L208" s="83"/>
      <c r="M208" s="170"/>
      <c r="N208" s="83"/>
      <c r="O208" s="83"/>
      <c r="P208" s="83"/>
      <c r="Q208" s="83"/>
      <c r="R208" s="83"/>
      <c r="S208" s="83"/>
      <c r="T208" s="83"/>
      <c r="U208" s="83"/>
      <c r="V208" s="83"/>
      <c r="W208" s="83"/>
      <c r="X208" s="83"/>
      <c r="Y208" s="83"/>
      <c r="Z208" s="83"/>
      <c r="AA208" s="83"/>
      <c r="AB208" s="83"/>
      <c r="AC208" s="83"/>
      <c r="AD208" s="83"/>
      <c r="AE208" s="83"/>
    </row>
    <row r="209" spans="1:27" ht="84" x14ac:dyDescent="0.2">
      <c r="A209" s="173" t="s">
        <v>470</v>
      </c>
      <c r="B209" s="91" t="s">
        <v>585</v>
      </c>
      <c r="C209" s="79" t="s">
        <v>207</v>
      </c>
      <c r="D209" s="80">
        <v>516</v>
      </c>
      <c r="E209" s="81"/>
      <c r="F209" s="121">
        <f>E209*D209</f>
        <v>0</v>
      </c>
      <c r="G209" s="181"/>
      <c r="H209" s="181"/>
      <c r="I209" s="181"/>
      <c r="J209" s="181"/>
      <c r="K209" s="180"/>
      <c r="L209" s="83"/>
      <c r="M209" s="83"/>
    </row>
    <row r="210" spans="1:27" ht="96" x14ac:dyDescent="0.2">
      <c r="A210" s="173" t="s">
        <v>471</v>
      </c>
      <c r="B210" s="179" t="s">
        <v>586</v>
      </c>
      <c r="C210" s="79" t="s">
        <v>207</v>
      </c>
      <c r="D210" s="80">
        <v>982</v>
      </c>
      <c r="E210" s="81"/>
      <c r="F210" s="121">
        <f t="shared" si="11"/>
        <v>0</v>
      </c>
      <c r="G210" s="83"/>
      <c r="H210" s="83"/>
      <c r="I210" s="83"/>
      <c r="J210" s="180"/>
      <c r="K210" s="180"/>
      <c r="L210" s="83"/>
      <c r="M210" s="83"/>
      <c r="N210" s="83"/>
      <c r="O210" s="83"/>
      <c r="P210" s="83"/>
      <c r="Q210" s="83"/>
      <c r="R210" s="83"/>
      <c r="S210" s="83"/>
      <c r="T210" s="83"/>
      <c r="U210" s="83"/>
      <c r="V210" s="83"/>
      <c r="W210" s="83"/>
      <c r="X210" s="83"/>
      <c r="Y210" s="83"/>
      <c r="Z210" s="83"/>
      <c r="AA210" s="83"/>
    </row>
    <row r="211" spans="1:27" ht="60" x14ac:dyDescent="0.2">
      <c r="A211" s="173" t="s">
        <v>472</v>
      </c>
      <c r="B211" s="103" t="s">
        <v>473</v>
      </c>
      <c r="C211" s="79" t="s">
        <v>196</v>
      </c>
      <c r="D211" s="80">
        <v>490</v>
      </c>
      <c r="E211" s="81"/>
      <c r="F211" s="121">
        <f t="shared" si="11"/>
        <v>0</v>
      </c>
      <c r="G211" s="182"/>
      <c r="H211" s="182"/>
      <c r="I211" s="182"/>
      <c r="J211" s="182"/>
      <c r="K211" s="182"/>
      <c r="L211" s="182"/>
      <c r="M211" s="182"/>
    </row>
    <row r="212" spans="1:27" ht="60" x14ac:dyDescent="0.2">
      <c r="A212" s="173" t="s">
        <v>474</v>
      </c>
      <c r="B212" s="174" t="s">
        <v>587</v>
      </c>
      <c r="C212" s="175" t="s">
        <v>207</v>
      </c>
      <c r="D212" s="176">
        <v>44</v>
      </c>
      <c r="E212" s="82"/>
      <c r="F212" s="121">
        <f t="shared" si="11"/>
        <v>0</v>
      </c>
      <c r="G212" s="183"/>
      <c r="H212" s="181"/>
      <c r="I212" s="181"/>
      <c r="J212" s="181"/>
      <c r="K212" s="180"/>
      <c r="L212" s="83"/>
      <c r="M212" s="83"/>
    </row>
    <row r="213" spans="1:27" ht="48" x14ac:dyDescent="0.2">
      <c r="A213" s="173" t="s">
        <v>475</v>
      </c>
      <c r="B213" s="174" t="s">
        <v>476</v>
      </c>
      <c r="C213" s="175" t="s">
        <v>196</v>
      </c>
      <c r="D213" s="176">
        <v>352</v>
      </c>
      <c r="E213" s="82"/>
      <c r="F213" s="121">
        <f t="shared" si="11"/>
        <v>0</v>
      </c>
      <c r="G213" s="181"/>
      <c r="H213" s="181"/>
      <c r="I213" s="181"/>
      <c r="J213" s="181"/>
      <c r="K213" s="180"/>
      <c r="L213" s="83"/>
      <c r="M213" s="83"/>
    </row>
    <row r="214" spans="1:27" s="31" customFormat="1" ht="48" x14ac:dyDescent="0.2">
      <c r="A214" s="173" t="s">
        <v>477</v>
      </c>
      <c r="B214" s="144" t="s">
        <v>478</v>
      </c>
      <c r="C214" s="119" t="s">
        <v>196</v>
      </c>
      <c r="D214" s="120">
        <v>267</v>
      </c>
      <c r="E214" s="184"/>
      <c r="F214" s="185">
        <f>E214*D214</f>
        <v>0</v>
      </c>
      <c r="H214" s="75"/>
      <c r="I214" s="75"/>
      <c r="J214" s="75"/>
      <c r="K214" s="75"/>
      <c r="L214" s="75"/>
      <c r="M214" s="76"/>
    </row>
    <row r="215" spans="1:27" ht="144" x14ac:dyDescent="0.25">
      <c r="A215" s="173" t="s">
        <v>593</v>
      </c>
      <c r="B215" s="103" t="s">
        <v>479</v>
      </c>
      <c r="C215" s="119" t="s">
        <v>196</v>
      </c>
      <c r="D215" s="186">
        <v>108</v>
      </c>
      <c r="E215" s="69"/>
      <c r="F215" s="69">
        <f t="shared" ref="F215:F220" si="12">E215*D215</f>
        <v>0</v>
      </c>
      <c r="G215" s="83"/>
      <c r="H215" s="187"/>
      <c r="I215" s="187"/>
      <c r="J215" s="188"/>
      <c r="K215" s="188"/>
      <c r="L215" s="189"/>
      <c r="M215" s="187"/>
    </row>
    <row r="216" spans="1:27" ht="84" x14ac:dyDescent="0.25">
      <c r="A216" s="173" t="s">
        <v>594</v>
      </c>
      <c r="B216" s="103" t="s">
        <v>480</v>
      </c>
      <c r="C216" s="119" t="s">
        <v>196</v>
      </c>
      <c r="D216" s="186">
        <v>72</v>
      </c>
      <c r="E216" s="69"/>
      <c r="F216" s="69">
        <f t="shared" si="12"/>
        <v>0</v>
      </c>
      <c r="G216" s="83"/>
      <c r="H216" s="187"/>
      <c r="I216" s="187"/>
      <c r="J216" s="188"/>
      <c r="K216" s="188"/>
      <c r="L216" s="189"/>
      <c r="M216" s="187"/>
    </row>
    <row r="217" spans="1:27" ht="84" x14ac:dyDescent="0.2">
      <c r="A217" s="173" t="s">
        <v>595</v>
      </c>
      <c r="B217" s="103" t="s">
        <v>482</v>
      </c>
      <c r="C217" s="119" t="s">
        <v>196</v>
      </c>
      <c r="D217" s="186">
        <v>108</v>
      </c>
      <c r="E217" s="69"/>
      <c r="F217" s="69">
        <f t="shared" si="12"/>
        <v>0</v>
      </c>
      <c r="G217" s="83"/>
      <c r="H217" s="84"/>
      <c r="I217" s="84"/>
      <c r="J217" s="44"/>
      <c r="K217" s="84"/>
      <c r="L217" s="49"/>
      <c r="M217" s="84"/>
    </row>
    <row r="218" spans="1:27" ht="84" x14ac:dyDescent="0.2">
      <c r="A218" s="173" t="s">
        <v>481</v>
      </c>
      <c r="B218" s="103" t="s">
        <v>484</v>
      </c>
      <c r="C218" s="119" t="s">
        <v>183</v>
      </c>
      <c r="D218" s="186">
        <v>270</v>
      </c>
      <c r="E218" s="69"/>
      <c r="F218" s="69">
        <f t="shared" si="12"/>
        <v>0</v>
      </c>
      <c r="G218" s="83"/>
      <c r="H218" s="84"/>
      <c r="I218" s="84"/>
      <c r="J218" s="44"/>
      <c r="K218" s="84"/>
      <c r="L218" s="49"/>
      <c r="M218" s="84"/>
    </row>
    <row r="219" spans="1:27" ht="132" x14ac:dyDescent="0.2">
      <c r="A219" s="173" t="s">
        <v>483</v>
      </c>
      <c r="B219" s="103" t="s">
        <v>486</v>
      </c>
      <c r="C219" s="119" t="s">
        <v>196</v>
      </c>
      <c r="D219" s="186">
        <v>243</v>
      </c>
      <c r="E219" s="69"/>
      <c r="F219" s="69">
        <f t="shared" si="12"/>
        <v>0</v>
      </c>
      <c r="G219" s="83"/>
      <c r="H219" s="84"/>
      <c r="I219" s="84"/>
      <c r="J219" s="67"/>
      <c r="K219" s="116"/>
      <c r="L219" s="49"/>
      <c r="M219" s="84"/>
    </row>
    <row r="220" spans="1:27" ht="157.5" customHeight="1" x14ac:dyDescent="0.2">
      <c r="A220" s="173" t="s">
        <v>485</v>
      </c>
      <c r="B220" s="190" t="s">
        <v>488</v>
      </c>
      <c r="C220" s="191" t="s">
        <v>207</v>
      </c>
      <c r="D220" s="192">
        <v>1</v>
      </c>
      <c r="E220" s="193"/>
      <c r="F220" s="194">
        <f t="shared" si="12"/>
        <v>0</v>
      </c>
      <c r="G220" s="167"/>
      <c r="H220" s="45"/>
      <c r="I220" s="84"/>
      <c r="J220" s="67"/>
      <c r="K220" s="116"/>
      <c r="L220" s="49"/>
      <c r="M220" s="84"/>
    </row>
    <row r="221" spans="1:27" ht="144" x14ac:dyDescent="0.2">
      <c r="A221" s="173" t="s">
        <v>487</v>
      </c>
      <c r="B221" s="103" t="s">
        <v>489</v>
      </c>
      <c r="C221" s="175"/>
      <c r="D221" s="120"/>
      <c r="E221" s="69"/>
      <c r="F221" s="69">
        <f>E221*D221</f>
        <v>0</v>
      </c>
      <c r="G221" s="167"/>
      <c r="H221" s="45"/>
      <c r="I221" s="84"/>
      <c r="J221" s="67"/>
      <c r="K221" s="116"/>
      <c r="L221" s="49"/>
      <c r="M221" s="84"/>
    </row>
    <row r="222" spans="1:27" ht="24" x14ac:dyDescent="0.2">
      <c r="A222" s="173" t="s">
        <v>588</v>
      </c>
      <c r="B222" s="103" t="s">
        <v>490</v>
      </c>
      <c r="C222" s="175" t="s">
        <v>207</v>
      </c>
      <c r="D222" s="120">
        <v>1</v>
      </c>
      <c r="E222" s="69"/>
      <c r="F222" s="69"/>
    </row>
    <row r="223" spans="1:27" ht="24" x14ac:dyDescent="0.2">
      <c r="A223" s="173" t="s">
        <v>492</v>
      </c>
      <c r="B223" s="103" t="s">
        <v>491</v>
      </c>
      <c r="C223" s="175" t="s">
        <v>207</v>
      </c>
      <c r="D223" s="120">
        <v>2</v>
      </c>
      <c r="E223" s="69"/>
      <c r="F223" s="69"/>
    </row>
    <row r="224" spans="1:27" ht="192" x14ac:dyDescent="0.2">
      <c r="A224" s="173" t="s">
        <v>494</v>
      </c>
      <c r="B224" s="197" t="s">
        <v>493</v>
      </c>
      <c r="C224" s="198" t="s">
        <v>196</v>
      </c>
      <c r="D224" s="199">
        <v>53.03</v>
      </c>
      <c r="E224" s="200"/>
      <c r="F224" s="201"/>
    </row>
    <row r="225" spans="1:6" ht="132" x14ac:dyDescent="0.2">
      <c r="A225" s="173" t="s">
        <v>589</v>
      </c>
      <c r="B225" s="202" t="s">
        <v>495</v>
      </c>
      <c r="C225" s="175" t="s">
        <v>196</v>
      </c>
      <c r="D225" s="120">
        <v>53.027000000000001</v>
      </c>
      <c r="E225" s="82"/>
      <c r="F225" s="121"/>
    </row>
    <row r="226" spans="1:6" x14ac:dyDescent="0.2">
      <c r="A226" s="173"/>
      <c r="B226" s="202"/>
      <c r="C226" s="119"/>
      <c r="D226" s="120"/>
      <c r="E226" s="82"/>
      <c r="F226" s="121"/>
    </row>
    <row r="227" spans="1:6" x14ac:dyDescent="0.2">
      <c r="A227" s="203"/>
      <c r="B227" s="204" t="s">
        <v>496</v>
      </c>
      <c r="C227" s="205"/>
      <c r="D227" s="206"/>
      <c r="E227" s="207"/>
      <c r="F227" s="208"/>
    </row>
    <row r="228" spans="1:6" ht="96" x14ac:dyDescent="0.2">
      <c r="A228" s="164" t="s">
        <v>497</v>
      </c>
      <c r="B228" s="103" t="s">
        <v>498</v>
      </c>
      <c r="C228" s="79" t="s">
        <v>6</v>
      </c>
      <c r="D228" s="80">
        <v>355</v>
      </c>
      <c r="E228" s="80"/>
      <c r="F228" s="209"/>
    </row>
    <row r="229" spans="1:6" ht="73.5" customHeight="1" x14ac:dyDescent="0.2">
      <c r="A229" s="164" t="s">
        <v>499</v>
      </c>
      <c r="B229" s="103" t="s">
        <v>500</v>
      </c>
      <c r="C229" s="79" t="s">
        <v>176</v>
      </c>
      <c r="D229" s="80">
        <v>4.7</v>
      </c>
      <c r="E229" s="80"/>
      <c r="F229" s="209"/>
    </row>
    <row r="230" spans="1:6" ht="108" x14ac:dyDescent="0.2">
      <c r="A230" s="164" t="s">
        <v>501</v>
      </c>
      <c r="B230" s="103" t="s">
        <v>502</v>
      </c>
      <c r="C230" s="79" t="s">
        <v>6</v>
      </c>
      <c r="D230" s="80">
        <v>536</v>
      </c>
      <c r="E230" s="80"/>
      <c r="F230" s="209"/>
    </row>
    <row r="231" spans="1:6" ht="84" x14ac:dyDescent="0.2">
      <c r="A231" s="164" t="s">
        <v>503</v>
      </c>
      <c r="B231" s="103" t="s">
        <v>504</v>
      </c>
      <c r="C231" s="79" t="s">
        <v>176</v>
      </c>
      <c r="D231" s="80">
        <v>7.8</v>
      </c>
      <c r="E231" s="80"/>
      <c r="F231" s="209"/>
    </row>
    <row r="232" spans="1:6" ht="108" x14ac:dyDescent="0.2">
      <c r="A232" s="164" t="s">
        <v>505</v>
      </c>
      <c r="B232" s="103" t="s">
        <v>506</v>
      </c>
      <c r="C232" s="79" t="s">
        <v>6</v>
      </c>
      <c r="D232" s="80">
        <v>447</v>
      </c>
      <c r="E232" s="80"/>
      <c r="F232" s="209"/>
    </row>
    <row r="233" spans="1:6" ht="84" x14ac:dyDescent="0.2">
      <c r="A233" s="164" t="s">
        <v>507</v>
      </c>
      <c r="B233" s="103" t="s">
        <v>508</v>
      </c>
      <c r="C233" s="79" t="s">
        <v>176</v>
      </c>
      <c r="D233" s="80">
        <v>2.8</v>
      </c>
      <c r="E233" s="80"/>
      <c r="F233" s="209"/>
    </row>
    <row r="234" spans="1:6" x14ac:dyDescent="0.2">
      <c r="A234" s="164"/>
      <c r="B234" s="103"/>
      <c r="C234" s="79"/>
      <c r="D234" s="80"/>
      <c r="E234" s="210"/>
      <c r="F234" s="209"/>
    </row>
    <row r="235" spans="1:6" x14ac:dyDescent="0.2">
      <c r="A235" s="211"/>
      <c r="B235" s="212" t="s">
        <v>509</v>
      </c>
      <c r="C235" s="213"/>
      <c r="D235" s="214"/>
      <c r="E235" s="81"/>
      <c r="F235" s="88"/>
    </row>
    <row r="236" spans="1:6" ht="96" x14ac:dyDescent="0.2">
      <c r="A236" s="164" t="s">
        <v>510</v>
      </c>
      <c r="B236" s="103" t="s">
        <v>590</v>
      </c>
      <c r="C236" s="79" t="s">
        <v>207</v>
      </c>
      <c r="D236" s="80">
        <v>1</v>
      </c>
      <c r="E236" s="80"/>
      <c r="F236" s="209"/>
    </row>
    <row r="237" spans="1:6" ht="98.25" customHeight="1" x14ac:dyDescent="0.2">
      <c r="A237" s="164" t="s">
        <v>511</v>
      </c>
      <c r="B237" s="103" t="s">
        <v>591</v>
      </c>
      <c r="C237" s="79" t="s">
        <v>207</v>
      </c>
      <c r="D237" s="80">
        <v>1</v>
      </c>
      <c r="E237" s="80"/>
      <c r="F237" s="209"/>
    </row>
    <row r="238" spans="1:6" x14ac:dyDescent="0.2">
      <c r="A238" s="164"/>
      <c r="B238" s="103"/>
      <c r="C238" s="79"/>
      <c r="D238" s="80"/>
      <c r="E238" s="210"/>
      <c r="F238" s="209"/>
    </row>
    <row r="239" spans="1:6" ht="15.75" x14ac:dyDescent="0.25">
      <c r="A239" s="69"/>
      <c r="B239" s="142" t="s">
        <v>512</v>
      </c>
      <c r="C239" s="71"/>
      <c r="D239" s="72"/>
      <c r="E239" s="73"/>
      <c r="F239" s="74"/>
    </row>
    <row r="240" spans="1:6" ht="72" x14ac:dyDescent="0.2">
      <c r="A240" s="173" t="s">
        <v>513</v>
      </c>
      <c r="B240" s="174" t="s">
        <v>514</v>
      </c>
      <c r="C240" s="175" t="s">
        <v>183</v>
      </c>
      <c r="D240" s="176">
        <v>2742.42</v>
      </c>
      <c r="E240" s="82"/>
      <c r="F240" s="121"/>
    </row>
    <row r="241" spans="1:6" ht="60" x14ac:dyDescent="0.2">
      <c r="A241" s="173" t="s">
        <v>515</v>
      </c>
      <c r="B241" s="174" t="s">
        <v>516</v>
      </c>
      <c r="C241" s="175" t="s">
        <v>176</v>
      </c>
      <c r="D241" s="176">
        <v>2742.42</v>
      </c>
      <c r="E241" s="82"/>
      <c r="F241" s="121"/>
    </row>
  </sheetData>
  <customSheetViews>
    <customSheetView guid="{ED85AC9F-31ED-4F26-80A8-243EAF1D1219}" showPageBreaks="1" showGridLines="0" zeroValues="0" printArea="1" topLeftCell="A51">
      <selection activeCell="B51" sqref="B51"/>
      <pageMargins left="0.70866141732283472" right="0.19685039370078741" top="0.31496062992125984" bottom="0.39370078740157483" header="0" footer="0"/>
      <printOptions horizontalCentered="1"/>
      <pageSetup orientation="portrait" horizontalDpi="300" verticalDpi="300" r:id="rId1"/>
      <headerFooter>
        <oddFooter>&amp;C&amp;8Página &amp;P de &amp;N</oddFooter>
      </headerFooter>
    </customSheetView>
    <customSheetView guid="{77FBA20D-B7A8-4E59-9EA0-C2E164A859E5}" showPageBreaks="1" showGridLines="0" zeroValues="0" printArea="1" topLeftCell="A70">
      <selection activeCell="D72" sqref="D72"/>
      <rowBreaks count="2" manualBreakCount="2">
        <brk id="34" max="5" man="1"/>
        <brk id="82" max="5" man="1"/>
      </rowBreaks>
      <pageMargins left="0.70866141732283472" right="0.19685039370078741" top="0.31496062992125984" bottom="0.39370078740157483" header="0" footer="0"/>
      <printOptions horizontalCentered="1"/>
      <pageSetup orientation="portrait" horizontalDpi="300" verticalDpi="300" r:id="rId2"/>
      <headerFooter>
        <oddFooter>&amp;C&amp;8Página &amp;P de &amp;N</oddFooter>
      </headerFooter>
    </customSheetView>
    <customSheetView guid="{162F41BB-6EF8-4BEC-8280-B4ACEB394702}" showPageBreaks="1" showGridLines="0" zeroValues="0" printArea="1" topLeftCell="A37">
      <selection activeCell="C40" sqref="C40"/>
      <rowBreaks count="2" manualBreakCount="2">
        <brk id="33" max="5" man="1"/>
        <brk id="93" max="5" man="1"/>
      </rowBreaks>
      <pageMargins left="0.70866141732283472" right="0.19685039370078741" top="0.31496062992125984" bottom="0.39370078740157483" header="0" footer="0"/>
      <printOptions horizontalCentered="1"/>
      <pageSetup orientation="portrait" horizontalDpi="300" verticalDpi="300" r:id="rId3"/>
      <headerFooter>
        <oddFooter>&amp;C&amp;8Página &amp;P de &amp;N</oddFooter>
      </headerFooter>
    </customSheetView>
    <customSheetView guid="{207E52B2-BF48-4D16-9D87-7045D750C14B}" scale="90" showPageBreaks="1" showGridLines="0" zeroValues="0" printArea="1" topLeftCell="A64">
      <selection activeCell="E66" sqref="E66"/>
      <rowBreaks count="2" manualBreakCount="2">
        <brk id="36" max="5" man="1"/>
        <brk id="93" max="5" man="1"/>
      </rowBreaks>
      <pageMargins left="0.70866141732283472" right="0.19685039370078741" top="0.31496062992125984" bottom="0.39370078740157483" header="0" footer="0"/>
      <printOptions horizontalCentered="1"/>
      <pageSetup paperSize="9" orientation="portrait" horizontalDpi="0" verticalDpi="0" r:id="rId4"/>
      <headerFooter>
        <oddFooter>&amp;C&amp;8Página &amp;P de &amp;N</oddFooter>
      </headerFooter>
    </customSheetView>
    <customSheetView guid="{5E0AEEAB-0A36-45A3-8D98-7068235238A0}" scale="110" showPageBreaks="1" showGridLines="0" zeroValues="0" printArea="1">
      <selection activeCell="A218" sqref="A218:XFD218"/>
      <rowBreaks count="2" manualBreakCount="2">
        <brk id="38" max="5" man="1"/>
        <brk id="103" max="5" man="1"/>
      </rowBreaks>
      <pageMargins left="0.70866141732283472" right="0.19685039370078741" top="0.31496062992125984" bottom="0.39370078740157483" header="0" footer="0"/>
      <printOptions horizontalCentered="1"/>
      <pageSetup paperSize="9" orientation="portrait" horizontalDpi="0" verticalDpi="0" r:id="rId5"/>
      <headerFooter>
        <oddFooter>&amp;C&amp;8Página &amp;P de &amp;N</oddFooter>
      </headerFooter>
    </customSheetView>
    <customSheetView guid="{F6114E7D-9C9D-4E29-A18C-0F6C3CFC0A33}" scale="110" showPageBreaks="1" showGridLines="0" zeroValues="0" printArea="1" topLeftCell="A35">
      <selection activeCell="B36" sqref="B36"/>
      <rowBreaks count="2" manualBreakCount="2">
        <brk id="33" max="5" man="1"/>
        <brk id="91" max="5" man="1"/>
      </rowBreaks>
      <pageMargins left="0.70866141732283472" right="0.19685039370078741" top="0.31496062992125984" bottom="0.39370078740157483" header="0" footer="0"/>
      <printOptions horizontalCentered="1"/>
      <pageSetup orientation="portrait" horizontalDpi="300" verticalDpi="300" r:id="rId6"/>
      <headerFooter>
        <oddFooter>&amp;C&amp;8Página &amp;P de &amp;N</oddFooter>
      </headerFooter>
    </customSheetView>
    <customSheetView guid="{1E03F048-D478-4478-8644-0CE4BC87DC79}" scale="130" showPageBreaks="1" showGridLines="0" zeroValues="0" printArea="1">
      <selection activeCell="C15" sqref="C15"/>
      <rowBreaks count="2" manualBreakCount="2">
        <brk id="36" max="5" man="1"/>
        <brk id="98" max="5" man="1"/>
      </rowBreaks>
      <pageMargins left="0.70866141732283472" right="0.19685039370078741" top="0.31496062992125984" bottom="0.39370078740157483" header="0" footer="0"/>
      <printOptions horizontalCentered="1"/>
      <pageSetup orientation="portrait" horizontalDpi="0" verticalDpi="0" r:id="rId7"/>
      <headerFooter>
        <oddFooter>&amp;C&amp;8Página &amp;P de &amp;N</oddFooter>
      </headerFooter>
    </customSheetView>
    <customSheetView guid="{29EEB747-74A5-4940-BEF5-9BF888B1466C}" showPageBreaks="1" showGridLines="0" zeroValues="0" printArea="1">
      <selection activeCell="E73" sqref="E73"/>
      <pageMargins left="0.70866141732283472" right="0.19685039370078741" top="0.31496062992125984" bottom="0.39370078740157483" header="0" footer="0"/>
      <printOptions horizontalCentered="1"/>
      <pageSetup orientation="portrait" horizontalDpi="300" verticalDpi="300" r:id="rId8"/>
      <headerFooter>
        <oddFooter>&amp;C&amp;8Página &amp;P de &amp;N</oddFooter>
      </headerFooter>
    </customSheetView>
  </customSheetViews>
  <mergeCells count="10">
    <mergeCell ref="A13:F13"/>
    <mergeCell ref="C2:F2"/>
    <mergeCell ref="C3:F3"/>
    <mergeCell ref="C4:F4"/>
    <mergeCell ref="C5:F5"/>
    <mergeCell ref="C6:F6"/>
    <mergeCell ref="C7:F7"/>
    <mergeCell ref="C12:F12"/>
    <mergeCell ref="C8:F9"/>
    <mergeCell ref="C10:F11"/>
  </mergeCells>
  <phoneticPr fontId="6" type="noConversion"/>
  <printOptions horizontalCentered="1"/>
  <pageMargins left="0.70866141732283472" right="0.19685039370078741" top="0.31496062992125984" bottom="0.39370078740157483" header="0" footer="0"/>
  <pageSetup orientation="portrait" horizontalDpi="300" verticalDpi="300" r:id="rId9"/>
  <headerFooter>
    <oddFooter>&amp;C&amp;8Página &amp;P de &amp;N</oddFooter>
  </headerFooter>
  <drawing r:id="rId1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K101"/>
  <sheetViews>
    <sheetView topLeftCell="A69" workbookViewId="0">
      <selection activeCell="F107" sqref="F107"/>
    </sheetView>
  </sheetViews>
  <sheetFormatPr baseColWidth="10" defaultRowHeight="12.75" x14ac:dyDescent="0.2"/>
  <sheetData>
    <row r="1" spans="1:11" x14ac:dyDescent="0.2">
      <c r="A1" t="s">
        <v>9</v>
      </c>
      <c r="B1">
        <v>7.78</v>
      </c>
    </row>
    <row r="2" spans="1:11" x14ac:dyDescent="0.2">
      <c r="A2" t="s">
        <v>10</v>
      </c>
      <c r="B2">
        <v>7.78</v>
      </c>
    </row>
    <row r="3" spans="1:11" x14ac:dyDescent="0.2">
      <c r="A3" t="s">
        <v>11</v>
      </c>
      <c r="B3">
        <v>7.78</v>
      </c>
    </row>
    <row r="4" spans="1:11" x14ac:dyDescent="0.2">
      <c r="A4" t="s">
        <v>12</v>
      </c>
      <c r="B4">
        <v>7.78</v>
      </c>
    </row>
    <row r="5" spans="1:11" x14ac:dyDescent="0.2">
      <c r="A5" t="s">
        <v>13</v>
      </c>
      <c r="B5">
        <v>7.78</v>
      </c>
    </row>
    <row r="6" spans="1:11" x14ac:dyDescent="0.2">
      <c r="A6" t="s">
        <v>14</v>
      </c>
      <c r="B6">
        <v>7.78</v>
      </c>
    </row>
    <row r="7" spans="1:11" x14ac:dyDescent="0.2">
      <c r="A7" t="s">
        <v>15</v>
      </c>
      <c r="B7">
        <v>7.78</v>
      </c>
    </row>
    <row r="8" spans="1:11" x14ac:dyDescent="0.2">
      <c r="A8" t="s">
        <v>16</v>
      </c>
      <c r="B8">
        <v>7.78</v>
      </c>
    </row>
    <row r="9" spans="1:11" x14ac:dyDescent="0.2">
      <c r="A9" t="s">
        <v>17</v>
      </c>
      <c r="B9">
        <v>7.2</v>
      </c>
    </row>
    <row r="10" spans="1:11" x14ac:dyDescent="0.2">
      <c r="A10" t="s">
        <v>18</v>
      </c>
      <c r="B10">
        <v>7.27</v>
      </c>
    </row>
    <row r="11" spans="1:11" x14ac:dyDescent="0.2">
      <c r="A11" t="s">
        <v>19</v>
      </c>
      <c r="B11">
        <v>7.27</v>
      </c>
    </row>
    <row r="12" spans="1:11" x14ac:dyDescent="0.2">
      <c r="A12" t="s">
        <v>20</v>
      </c>
      <c r="B12">
        <v>7.2</v>
      </c>
    </row>
    <row r="13" spans="1:11" x14ac:dyDescent="0.2">
      <c r="B13" s="1">
        <f>SUM(B1:B12)</f>
        <v>91.179999999999993</v>
      </c>
    </row>
    <row r="14" spans="1:11" x14ac:dyDescent="0.2">
      <c r="E14" t="s">
        <v>110</v>
      </c>
      <c r="G14" t="s">
        <v>111</v>
      </c>
      <c r="I14" t="s">
        <v>112</v>
      </c>
      <c r="K14" t="s">
        <v>113</v>
      </c>
    </row>
    <row r="15" spans="1:11" x14ac:dyDescent="0.2">
      <c r="E15" s="3" t="s">
        <v>109</v>
      </c>
      <c r="G15" s="3" t="s">
        <v>109</v>
      </c>
      <c r="I15" s="3" t="s">
        <v>109</v>
      </c>
      <c r="K15" s="3" t="s">
        <v>109</v>
      </c>
    </row>
    <row r="16" spans="1:11" x14ac:dyDescent="0.2">
      <c r="E16" s="2">
        <v>14.02</v>
      </c>
      <c r="G16" s="2">
        <v>5.45</v>
      </c>
      <c r="I16" s="2">
        <v>10.199999999999999</v>
      </c>
      <c r="K16" s="2">
        <v>4</v>
      </c>
    </row>
    <row r="18" spans="1:11" x14ac:dyDescent="0.2">
      <c r="A18" t="s">
        <v>21</v>
      </c>
      <c r="B18">
        <v>18.149999999999999</v>
      </c>
      <c r="D18" t="s">
        <v>63</v>
      </c>
      <c r="E18">
        <v>1.91</v>
      </c>
      <c r="F18" t="s">
        <v>77</v>
      </c>
      <c r="G18">
        <v>1.1499999999999999</v>
      </c>
      <c r="H18" t="s">
        <v>103</v>
      </c>
      <c r="I18">
        <v>3.59</v>
      </c>
      <c r="J18" t="s">
        <v>105</v>
      </c>
      <c r="K18">
        <v>0.97</v>
      </c>
    </row>
    <row r="19" spans="1:11" x14ac:dyDescent="0.2">
      <c r="A19" t="s">
        <v>22</v>
      </c>
      <c r="B19">
        <v>4.5999999999999996</v>
      </c>
      <c r="D19" t="s">
        <v>64</v>
      </c>
      <c r="E19">
        <v>10.9</v>
      </c>
      <c r="F19" t="s">
        <v>78</v>
      </c>
      <c r="G19">
        <v>1.1499999999999999</v>
      </c>
      <c r="H19" t="s">
        <v>104</v>
      </c>
      <c r="I19">
        <v>3.59</v>
      </c>
      <c r="J19" t="s">
        <v>106</v>
      </c>
      <c r="K19">
        <v>1.27</v>
      </c>
    </row>
    <row r="20" spans="1:11" x14ac:dyDescent="0.2">
      <c r="A20" t="s">
        <v>23</v>
      </c>
      <c r="B20">
        <v>5.4</v>
      </c>
      <c r="D20" t="s">
        <v>65</v>
      </c>
      <c r="E20">
        <v>1.91</v>
      </c>
      <c r="F20" t="s">
        <v>79</v>
      </c>
      <c r="G20">
        <v>1.1200000000000001</v>
      </c>
      <c r="H20" t="s">
        <v>114</v>
      </c>
      <c r="I20">
        <v>2.0299999999999998</v>
      </c>
      <c r="J20" t="s">
        <v>107</v>
      </c>
      <c r="K20">
        <v>1.27</v>
      </c>
    </row>
    <row r="21" spans="1:11" x14ac:dyDescent="0.2">
      <c r="A21" t="s">
        <v>24</v>
      </c>
      <c r="B21">
        <v>5.4</v>
      </c>
      <c r="D21" t="s">
        <v>66</v>
      </c>
      <c r="E21">
        <v>1.91</v>
      </c>
      <c r="F21" t="s">
        <v>80</v>
      </c>
      <c r="G21">
        <v>1.1200000000000001</v>
      </c>
      <c r="H21" t="s">
        <v>115</v>
      </c>
      <c r="I21">
        <v>2</v>
      </c>
      <c r="J21" t="s">
        <v>108</v>
      </c>
      <c r="K21">
        <v>0.97</v>
      </c>
    </row>
    <row r="22" spans="1:11" x14ac:dyDescent="0.2">
      <c r="A22" t="s">
        <v>25</v>
      </c>
      <c r="B22">
        <v>2.2400000000000002</v>
      </c>
      <c r="D22" t="s">
        <v>67</v>
      </c>
      <c r="E22">
        <v>10.9</v>
      </c>
      <c r="F22" t="s">
        <v>81</v>
      </c>
      <c r="G22">
        <v>1.1200000000000001</v>
      </c>
      <c r="H22" t="s">
        <v>116</v>
      </c>
      <c r="I22">
        <v>2</v>
      </c>
      <c r="K22" s="1">
        <f>SUM(K18:K21)*K16</f>
        <v>17.920000000000002</v>
      </c>
    </row>
    <row r="23" spans="1:11" x14ac:dyDescent="0.2">
      <c r="A23" t="s">
        <v>26</v>
      </c>
      <c r="B23">
        <v>0.9</v>
      </c>
      <c r="D23" t="s">
        <v>68</v>
      </c>
      <c r="E23">
        <v>1.91</v>
      </c>
      <c r="F23" t="s">
        <v>82</v>
      </c>
      <c r="G23">
        <v>1.1200000000000001</v>
      </c>
      <c r="H23" t="s">
        <v>117</v>
      </c>
      <c r="I23">
        <v>2.0299999999999998</v>
      </c>
    </row>
    <row r="24" spans="1:11" x14ac:dyDescent="0.2">
      <c r="A24" t="s">
        <v>27</v>
      </c>
      <c r="B24">
        <v>0.45</v>
      </c>
      <c r="D24" t="s">
        <v>69</v>
      </c>
      <c r="E24">
        <v>0.8</v>
      </c>
      <c r="F24" t="s">
        <v>83</v>
      </c>
      <c r="G24">
        <v>1.34</v>
      </c>
      <c r="H24" t="s">
        <v>118</v>
      </c>
      <c r="I24">
        <v>1.1299999999999999</v>
      </c>
    </row>
    <row r="25" spans="1:11" x14ac:dyDescent="0.2">
      <c r="A25" t="s">
        <v>28</v>
      </c>
      <c r="B25">
        <v>0.45</v>
      </c>
      <c r="D25" t="s">
        <v>70</v>
      </c>
      <c r="E25">
        <v>0.8</v>
      </c>
      <c r="F25" t="s">
        <v>84</v>
      </c>
      <c r="G25">
        <v>1.34</v>
      </c>
      <c r="H25" t="s">
        <v>119</v>
      </c>
      <c r="I25">
        <v>1.05</v>
      </c>
    </row>
    <row r="26" spans="1:11" x14ac:dyDescent="0.2">
      <c r="A26" t="s">
        <v>29</v>
      </c>
      <c r="B26">
        <v>0.9</v>
      </c>
      <c r="D26" t="s">
        <v>71</v>
      </c>
      <c r="E26">
        <v>0.8</v>
      </c>
      <c r="F26" t="s">
        <v>85</v>
      </c>
      <c r="G26">
        <v>1.33</v>
      </c>
      <c r="H26" t="s">
        <v>120</v>
      </c>
      <c r="I26">
        <v>1.05</v>
      </c>
    </row>
    <row r="27" spans="1:11" x14ac:dyDescent="0.2">
      <c r="A27" t="s">
        <v>30</v>
      </c>
      <c r="B27">
        <v>0.45</v>
      </c>
      <c r="D27" t="s">
        <v>72</v>
      </c>
      <c r="E27">
        <v>0.8</v>
      </c>
      <c r="F27" t="s">
        <v>86</v>
      </c>
      <c r="G27">
        <v>1.34</v>
      </c>
      <c r="H27" t="s">
        <v>121</v>
      </c>
      <c r="I27">
        <v>1.1299999999999999</v>
      </c>
    </row>
    <row r="28" spans="1:11" x14ac:dyDescent="0.2">
      <c r="A28" t="s">
        <v>31</v>
      </c>
      <c r="B28">
        <v>0.9</v>
      </c>
      <c r="D28" t="s">
        <v>73</v>
      </c>
      <c r="E28">
        <v>0.8</v>
      </c>
      <c r="F28" t="s">
        <v>87</v>
      </c>
      <c r="G28">
        <v>1.1200000000000001</v>
      </c>
      <c r="I28" s="1">
        <f>SUM(I18:I27)*I16</f>
        <v>199.91999999999996</v>
      </c>
    </row>
    <row r="29" spans="1:11" x14ac:dyDescent="0.2">
      <c r="A29" t="s">
        <v>32</v>
      </c>
      <c r="B29">
        <v>0.45</v>
      </c>
      <c r="D29" t="s">
        <v>74</v>
      </c>
      <c r="E29">
        <v>0.8</v>
      </c>
      <c r="F29" t="s">
        <v>88</v>
      </c>
      <c r="G29">
        <v>1.1200000000000001</v>
      </c>
    </row>
    <row r="30" spans="1:11" x14ac:dyDescent="0.2">
      <c r="A30" t="s">
        <v>33</v>
      </c>
      <c r="B30">
        <v>0.9</v>
      </c>
      <c r="D30" t="s">
        <v>75</v>
      </c>
      <c r="E30">
        <v>1.1299999999999999</v>
      </c>
      <c r="F30" t="s">
        <v>89</v>
      </c>
      <c r="G30">
        <v>1.1200000000000001</v>
      </c>
    </row>
    <row r="31" spans="1:11" x14ac:dyDescent="0.2">
      <c r="A31" t="s">
        <v>34</v>
      </c>
      <c r="B31">
        <v>0.45</v>
      </c>
      <c r="D31" t="s">
        <v>76</v>
      </c>
      <c r="E31">
        <v>1.1299999999999999</v>
      </c>
      <c r="F31" t="s">
        <v>90</v>
      </c>
      <c r="G31">
        <v>1.1200000000000001</v>
      </c>
    </row>
    <row r="32" spans="1:11" x14ac:dyDescent="0.2">
      <c r="A32" t="s">
        <v>35</v>
      </c>
      <c r="B32">
        <v>0.45</v>
      </c>
      <c r="E32" s="1">
        <f>SUM(E18:E31)*E16</f>
        <v>511.72999999999996</v>
      </c>
      <c r="F32" t="s">
        <v>91</v>
      </c>
      <c r="G32">
        <v>1.1499999999999999</v>
      </c>
    </row>
    <row r="33" spans="1:11" x14ac:dyDescent="0.2">
      <c r="A33" t="s">
        <v>36</v>
      </c>
      <c r="B33">
        <v>0.9</v>
      </c>
      <c r="F33" t="s">
        <v>92</v>
      </c>
      <c r="G33">
        <v>1.1499999999999999</v>
      </c>
    </row>
    <row r="34" spans="1:11" x14ac:dyDescent="0.2">
      <c r="A34" t="s">
        <v>37</v>
      </c>
      <c r="B34">
        <v>0.45</v>
      </c>
      <c r="F34" t="s">
        <v>93</v>
      </c>
      <c r="G34">
        <v>0.8</v>
      </c>
    </row>
    <row r="35" spans="1:11" x14ac:dyDescent="0.2">
      <c r="A35" t="s">
        <v>38</v>
      </c>
      <c r="B35">
        <v>0.9</v>
      </c>
      <c r="F35" t="s">
        <v>94</v>
      </c>
      <c r="G35">
        <v>0.8</v>
      </c>
    </row>
    <row r="36" spans="1:11" x14ac:dyDescent="0.2">
      <c r="A36" t="s">
        <v>39</v>
      </c>
      <c r="B36">
        <v>0.45</v>
      </c>
      <c r="F36" t="s">
        <v>95</v>
      </c>
      <c r="G36">
        <v>0.8</v>
      </c>
    </row>
    <row r="37" spans="1:11" x14ac:dyDescent="0.2">
      <c r="A37" t="s">
        <v>40</v>
      </c>
      <c r="B37">
        <v>0.9</v>
      </c>
      <c r="F37" t="s">
        <v>96</v>
      </c>
      <c r="G37">
        <v>0.8</v>
      </c>
    </row>
    <row r="38" spans="1:11" x14ac:dyDescent="0.2">
      <c r="A38" t="s">
        <v>41</v>
      </c>
      <c r="B38">
        <v>0.45</v>
      </c>
      <c r="F38" t="s">
        <v>97</v>
      </c>
      <c r="G38">
        <v>0.8</v>
      </c>
    </row>
    <row r="39" spans="1:11" x14ac:dyDescent="0.2">
      <c r="A39" t="s">
        <v>42</v>
      </c>
      <c r="B39">
        <v>0.9</v>
      </c>
      <c r="F39" t="s">
        <v>98</v>
      </c>
      <c r="G39">
        <v>0.8</v>
      </c>
    </row>
    <row r="40" spans="1:11" x14ac:dyDescent="0.2">
      <c r="A40" t="s">
        <v>43</v>
      </c>
      <c r="B40">
        <v>0.45</v>
      </c>
      <c r="F40" t="s">
        <v>99</v>
      </c>
      <c r="G40">
        <v>0.8</v>
      </c>
    </row>
    <row r="41" spans="1:11" x14ac:dyDescent="0.2">
      <c r="A41" t="s">
        <v>44</v>
      </c>
      <c r="B41">
        <v>0.45</v>
      </c>
      <c r="F41" t="s">
        <v>100</v>
      </c>
      <c r="G41">
        <v>0.8</v>
      </c>
    </row>
    <row r="42" spans="1:11" x14ac:dyDescent="0.2">
      <c r="A42" t="s">
        <v>45</v>
      </c>
      <c r="B42">
        <v>0.9</v>
      </c>
      <c r="F42" t="s">
        <v>101</v>
      </c>
      <c r="G42">
        <v>0.8</v>
      </c>
    </row>
    <row r="43" spans="1:11" x14ac:dyDescent="0.2">
      <c r="A43" t="s">
        <v>46</v>
      </c>
      <c r="B43">
        <v>0.45</v>
      </c>
      <c r="F43" t="s">
        <v>102</v>
      </c>
      <c r="G43">
        <v>0.8</v>
      </c>
      <c r="J43" s="3" t="s">
        <v>130</v>
      </c>
    </row>
    <row r="44" spans="1:11" ht="18" x14ac:dyDescent="0.25">
      <c r="A44" t="s">
        <v>47</v>
      </c>
      <c r="B44">
        <v>0.9</v>
      </c>
      <c r="F44" t="s">
        <v>122</v>
      </c>
      <c r="G44">
        <v>0.65</v>
      </c>
      <c r="J44" s="4">
        <f>(E32+G52+I28+K22)*2</f>
        <v>1801.9449999999997</v>
      </c>
      <c r="K44" s="3" t="s">
        <v>6</v>
      </c>
    </row>
    <row r="45" spans="1:11" x14ac:dyDescent="0.2">
      <c r="A45" t="s">
        <v>48</v>
      </c>
      <c r="B45">
        <v>0.45</v>
      </c>
      <c r="F45" t="s">
        <v>123</v>
      </c>
      <c r="G45">
        <v>0.56000000000000005</v>
      </c>
    </row>
    <row r="46" spans="1:11" x14ac:dyDescent="0.2">
      <c r="A46" t="s">
        <v>49</v>
      </c>
      <c r="B46">
        <v>0.9</v>
      </c>
      <c r="F46" t="s">
        <v>124</v>
      </c>
      <c r="G46">
        <v>0.38</v>
      </c>
    </row>
    <row r="47" spans="1:11" x14ac:dyDescent="0.2">
      <c r="A47" t="s">
        <v>50</v>
      </c>
      <c r="B47">
        <v>0.45</v>
      </c>
      <c r="F47" t="s">
        <v>125</v>
      </c>
      <c r="G47">
        <v>0.68</v>
      </c>
    </row>
    <row r="48" spans="1:11" x14ac:dyDescent="0.2">
      <c r="A48" t="s">
        <v>51</v>
      </c>
      <c r="B48">
        <v>0.9</v>
      </c>
      <c r="F48" t="s">
        <v>126</v>
      </c>
      <c r="G48">
        <v>0.68</v>
      </c>
    </row>
    <row r="49" spans="1:7" x14ac:dyDescent="0.2">
      <c r="A49" t="s">
        <v>52</v>
      </c>
      <c r="B49">
        <v>0.45</v>
      </c>
      <c r="F49" t="s">
        <v>127</v>
      </c>
      <c r="G49">
        <v>0.38</v>
      </c>
    </row>
    <row r="50" spans="1:7" x14ac:dyDescent="0.2">
      <c r="A50" t="s">
        <v>53</v>
      </c>
      <c r="B50">
        <v>0.45</v>
      </c>
      <c r="F50" t="s">
        <v>128</v>
      </c>
      <c r="G50">
        <v>0.56000000000000005</v>
      </c>
    </row>
    <row r="51" spans="1:7" x14ac:dyDescent="0.2">
      <c r="A51" t="s">
        <v>54</v>
      </c>
      <c r="B51">
        <v>0.9</v>
      </c>
      <c r="F51" t="s">
        <v>129</v>
      </c>
      <c r="G51">
        <v>0.65</v>
      </c>
    </row>
    <row r="52" spans="1:7" x14ac:dyDescent="0.2">
      <c r="A52" t="s">
        <v>55</v>
      </c>
      <c r="B52">
        <v>0.45</v>
      </c>
      <c r="G52" s="1">
        <f>SUM(G18:G51)*G16</f>
        <v>171.4025</v>
      </c>
    </row>
    <row r="53" spans="1:7" x14ac:dyDescent="0.2">
      <c r="A53" t="s">
        <v>56</v>
      </c>
      <c r="B53">
        <v>0.9</v>
      </c>
    </row>
    <row r="54" spans="1:7" x14ac:dyDescent="0.2">
      <c r="A54" t="s">
        <v>57</v>
      </c>
      <c r="B54">
        <v>0.45</v>
      </c>
    </row>
    <row r="55" spans="1:7" x14ac:dyDescent="0.2">
      <c r="A55" t="s">
        <v>58</v>
      </c>
      <c r="B55">
        <v>0.45</v>
      </c>
    </row>
    <row r="56" spans="1:7" x14ac:dyDescent="0.2">
      <c r="A56" t="s">
        <v>59</v>
      </c>
      <c r="B56">
        <v>2.2400000000000002</v>
      </c>
    </row>
    <row r="57" spans="1:7" x14ac:dyDescent="0.2">
      <c r="A57" t="s">
        <v>60</v>
      </c>
      <c r="B57">
        <v>5.4</v>
      </c>
    </row>
    <row r="58" spans="1:7" x14ac:dyDescent="0.2">
      <c r="A58" t="s">
        <v>61</v>
      </c>
      <c r="B58">
        <v>5.4</v>
      </c>
    </row>
    <row r="59" spans="1:7" x14ac:dyDescent="0.2">
      <c r="A59" t="s">
        <v>62</v>
      </c>
      <c r="B59">
        <v>4.5999999999999996</v>
      </c>
    </row>
    <row r="60" spans="1:7" x14ac:dyDescent="0.2">
      <c r="B60" s="1">
        <f>SUM(B18:B59)</f>
        <v>74.580000000000041</v>
      </c>
    </row>
    <row r="68" spans="2:8" x14ac:dyDescent="0.2">
      <c r="B68" t="s">
        <v>110</v>
      </c>
      <c r="D68" t="s">
        <v>111</v>
      </c>
      <c r="F68" t="s">
        <v>112</v>
      </c>
      <c r="H68" t="s">
        <v>113</v>
      </c>
    </row>
    <row r="69" spans="2:8" x14ac:dyDescent="0.2">
      <c r="B69" s="3" t="s">
        <v>109</v>
      </c>
      <c r="D69" s="3" t="s">
        <v>109</v>
      </c>
      <c r="F69" s="3" t="s">
        <v>109</v>
      </c>
      <c r="H69" s="3" t="s">
        <v>109</v>
      </c>
    </row>
    <row r="70" spans="2:8" x14ac:dyDescent="0.2">
      <c r="B70" s="2">
        <v>14.02</v>
      </c>
      <c r="D70" s="2">
        <v>5.45</v>
      </c>
      <c r="F70" s="2">
        <v>10.199999999999999</v>
      </c>
      <c r="H70" s="2">
        <v>4</v>
      </c>
    </row>
    <row r="73" spans="2:8" x14ac:dyDescent="0.2">
      <c r="C73" t="s">
        <v>129</v>
      </c>
      <c r="D73">
        <v>0.65</v>
      </c>
      <c r="G73" t="s">
        <v>131</v>
      </c>
      <c r="H73">
        <v>0.75</v>
      </c>
    </row>
    <row r="74" spans="2:8" x14ac:dyDescent="0.2">
      <c r="C74" t="s">
        <v>146</v>
      </c>
      <c r="D74">
        <v>0.65</v>
      </c>
      <c r="G74" t="s">
        <v>132</v>
      </c>
      <c r="H74">
        <v>1.6</v>
      </c>
    </row>
    <row r="75" spans="2:8" x14ac:dyDescent="0.2">
      <c r="C75" t="s">
        <v>147</v>
      </c>
      <c r="D75">
        <v>0.65</v>
      </c>
      <c r="G75" t="s">
        <v>133</v>
      </c>
      <c r="H75">
        <v>1.55</v>
      </c>
    </row>
    <row r="76" spans="2:8" x14ac:dyDescent="0.2">
      <c r="C76" t="s">
        <v>148</v>
      </c>
      <c r="D76">
        <v>0.65</v>
      </c>
      <c r="G76" t="s">
        <v>137</v>
      </c>
      <c r="H76">
        <v>1.6</v>
      </c>
    </row>
    <row r="77" spans="2:8" x14ac:dyDescent="0.2">
      <c r="C77" t="s">
        <v>149</v>
      </c>
      <c r="D77">
        <v>0.65</v>
      </c>
      <c r="G77" t="s">
        <v>138</v>
      </c>
      <c r="H77">
        <v>1.55</v>
      </c>
    </row>
    <row r="78" spans="2:8" x14ac:dyDescent="0.2">
      <c r="C78" t="s">
        <v>150</v>
      </c>
      <c r="D78">
        <v>0.65</v>
      </c>
      <c r="G78" s="3" t="s">
        <v>134</v>
      </c>
      <c r="H78">
        <v>3.25</v>
      </c>
    </row>
    <row r="79" spans="2:8" x14ac:dyDescent="0.2">
      <c r="C79" t="s">
        <v>151</v>
      </c>
      <c r="D79">
        <v>0.65</v>
      </c>
      <c r="G79" s="3" t="s">
        <v>135</v>
      </c>
      <c r="H79">
        <v>3.25</v>
      </c>
    </row>
    <row r="80" spans="2:8" x14ac:dyDescent="0.2">
      <c r="C80" t="s">
        <v>152</v>
      </c>
      <c r="D80">
        <v>0.65</v>
      </c>
      <c r="G80" s="3" t="s">
        <v>136</v>
      </c>
      <c r="H80">
        <v>0.83</v>
      </c>
    </row>
    <row r="81" spans="3:8" x14ac:dyDescent="0.2">
      <c r="C81" t="s">
        <v>153</v>
      </c>
      <c r="D81">
        <v>0.65</v>
      </c>
      <c r="G81" t="s">
        <v>139</v>
      </c>
      <c r="H81">
        <v>0.65</v>
      </c>
    </row>
    <row r="82" spans="3:8" x14ac:dyDescent="0.2">
      <c r="C82" t="s">
        <v>154</v>
      </c>
      <c r="D82">
        <v>0.65</v>
      </c>
      <c r="G82" t="s">
        <v>140</v>
      </c>
      <c r="H82">
        <v>0.65</v>
      </c>
    </row>
    <row r="83" spans="3:8" x14ac:dyDescent="0.2">
      <c r="C83" t="s">
        <v>155</v>
      </c>
      <c r="D83">
        <v>0.65</v>
      </c>
      <c r="G83" t="s">
        <v>141</v>
      </c>
      <c r="H83">
        <v>0.65</v>
      </c>
    </row>
    <row r="84" spans="3:8" x14ac:dyDescent="0.2">
      <c r="D84" s="1">
        <f>SUM(D73:D83)*D70</f>
        <v>38.967500000000008</v>
      </c>
      <c r="G84" t="s">
        <v>142</v>
      </c>
      <c r="H84">
        <v>0.65</v>
      </c>
    </row>
    <row r="85" spans="3:8" x14ac:dyDescent="0.2">
      <c r="G85" t="s">
        <v>143</v>
      </c>
      <c r="H85">
        <v>0.65</v>
      </c>
    </row>
    <row r="86" spans="3:8" x14ac:dyDescent="0.2">
      <c r="G86" t="s">
        <v>144</v>
      </c>
      <c r="H86">
        <v>0.65</v>
      </c>
    </row>
    <row r="87" spans="3:8" x14ac:dyDescent="0.2">
      <c r="G87" t="s">
        <v>145</v>
      </c>
      <c r="H87">
        <v>0.65</v>
      </c>
    </row>
    <row r="88" spans="3:8" x14ac:dyDescent="0.2">
      <c r="H88" s="1">
        <f>SUM(H73:H87)*H70</f>
        <v>75.719999999999985</v>
      </c>
    </row>
    <row r="91" spans="3:8" x14ac:dyDescent="0.2">
      <c r="D91" s="3" t="s">
        <v>156</v>
      </c>
    </row>
    <row r="92" spans="3:8" ht="18" x14ac:dyDescent="0.25">
      <c r="D92" s="4">
        <f>D84+H88</f>
        <v>114.6875</v>
      </c>
      <c r="E92" s="3" t="s">
        <v>6</v>
      </c>
    </row>
    <row r="99" spans="1:10" x14ac:dyDescent="0.2">
      <c r="A99" t="s">
        <v>110</v>
      </c>
      <c r="B99" s="3" t="s">
        <v>157</v>
      </c>
      <c r="C99" s="3" t="s">
        <v>158</v>
      </c>
      <c r="D99" s="3" t="s">
        <v>113</v>
      </c>
      <c r="E99" s="3" t="s">
        <v>159</v>
      </c>
      <c r="F99" t="s">
        <v>111</v>
      </c>
      <c r="G99" t="s">
        <v>112</v>
      </c>
      <c r="H99" s="3" t="s">
        <v>160</v>
      </c>
    </row>
    <row r="100" spans="1:10" x14ac:dyDescent="0.2">
      <c r="A100" s="3" t="s">
        <v>109</v>
      </c>
      <c r="B100" s="3" t="s">
        <v>109</v>
      </c>
      <c r="C100" s="3" t="s">
        <v>109</v>
      </c>
      <c r="D100" s="3" t="s">
        <v>109</v>
      </c>
      <c r="E100" s="3" t="s">
        <v>109</v>
      </c>
      <c r="F100" s="3" t="s">
        <v>109</v>
      </c>
      <c r="G100" s="3" t="s">
        <v>109</v>
      </c>
      <c r="H100" s="3" t="s">
        <v>109</v>
      </c>
      <c r="J100" s="3"/>
    </row>
    <row r="101" spans="1:10" x14ac:dyDescent="0.2">
      <c r="A101" s="2">
        <v>14.02</v>
      </c>
      <c r="B101" s="2">
        <v>18.170000000000002</v>
      </c>
      <c r="C101" s="2">
        <v>22.87</v>
      </c>
      <c r="D101" s="5">
        <v>4</v>
      </c>
      <c r="E101" s="5">
        <v>4.54</v>
      </c>
      <c r="F101" s="5">
        <v>5.45</v>
      </c>
      <c r="G101" s="6">
        <v>10.199999999999999</v>
      </c>
      <c r="H101" s="8">
        <v>17.809999999999999</v>
      </c>
      <c r="J101" s="7"/>
    </row>
  </sheetData>
  <customSheetViews>
    <customSheetView guid="{ED85AC9F-31ED-4F26-80A8-243EAF1D1219}" state="hidden" topLeftCell="A69">
      <selection activeCell="F107" sqref="F107"/>
      <pageMargins left="0.7" right="0.7" top="0.75" bottom="0.75" header="0.3" footer="0.3"/>
      <pageSetup orientation="portrait" verticalDpi="0" r:id="rId1"/>
    </customSheetView>
    <customSheetView guid="{77FBA20D-B7A8-4E59-9EA0-C2E164A859E5}" showPageBreaks="1" state="hidden" topLeftCell="A69">
      <selection activeCell="F107" sqref="F107"/>
      <pageMargins left="0.7" right="0.7" top="0.75" bottom="0.75" header="0.3" footer="0.3"/>
      <pageSetup orientation="portrait" verticalDpi="0" r:id="rId2"/>
    </customSheetView>
    <customSheetView guid="{162F41BB-6EF8-4BEC-8280-B4ACEB394702}" state="hidden" topLeftCell="A69">
      <selection activeCell="F107" sqref="F107"/>
      <pageMargins left="0.7" right="0.7" top="0.75" bottom="0.75" header="0.3" footer="0.3"/>
      <pageSetup orientation="portrait" verticalDpi="0" r:id="rId3"/>
    </customSheetView>
    <customSheetView guid="{207E52B2-BF48-4D16-9D87-7045D750C14B}" state="hidden" topLeftCell="A69">
      <selection activeCell="F107" sqref="F107"/>
      <pageMargins left="0.7" right="0.7" top="0.75" bottom="0.75" header="0.3" footer="0.3"/>
      <pageSetup orientation="portrait" verticalDpi="0" r:id="rId4"/>
    </customSheetView>
    <customSheetView guid="{5E0AEEAB-0A36-45A3-8D98-7068235238A0}" state="hidden" topLeftCell="A69">
      <selection activeCell="F107" sqref="F107"/>
      <pageMargins left="0.7" right="0.7" top="0.75" bottom="0.75" header="0.3" footer="0.3"/>
      <pageSetup orientation="portrait" verticalDpi="0" r:id="rId5"/>
    </customSheetView>
    <customSheetView guid="{F6114E7D-9C9D-4E29-A18C-0F6C3CFC0A33}" state="hidden" topLeftCell="A69">
      <selection activeCell="F107" sqref="F107"/>
      <pageMargins left="0.7" right="0.7" top="0.75" bottom="0.75" header="0.3" footer="0.3"/>
      <pageSetup orientation="portrait" verticalDpi="0" r:id="rId6"/>
    </customSheetView>
    <customSheetView guid="{1E03F048-D478-4478-8644-0CE4BC87DC79}" state="hidden" topLeftCell="A69">
      <selection activeCell="F107" sqref="F107"/>
      <pageMargins left="0.7" right="0.7" top="0.75" bottom="0.75" header="0.3" footer="0.3"/>
      <pageSetup orientation="portrait" verticalDpi="0" r:id="rId7"/>
    </customSheetView>
    <customSheetView guid="{29EEB747-74A5-4940-BEF5-9BF888B1466C}" state="hidden" topLeftCell="A69">
      <selection activeCell="F107" sqref="F107"/>
      <pageMargins left="0.7" right="0.7" top="0.75" bottom="0.75" header="0.3" footer="0.3"/>
      <pageSetup orientation="portrait" verticalDpi="0" r:id="rId8"/>
    </customSheetView>
  </customSheetViews>
  <pageMargins left="0.7" right="0.7" top="0.75" bottom="0.75" header="0.3" footer="0.3"/>
  <pageSetup orientation="portrait" verticalDpi="0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DATOS</vt:lpstr>
      <vt:lpstr>CARATULA</vt:lpstr>
      <vt:lpstr>EDIFICIO PFP</vt:lpstr>
      <vt:lpstr>Hoja1</vt:lpstr>
      <vt:lpstr>CARATULA!Área_de_impresión</vt:lpstr>
      <vt:lpstr>'EDIFICIO PFP'!Área_de_impresión</vt:lpstr>
      <vt:lpstr>CARATULA!Títulos_a_imprimir</vt:lpstr>
      <vt:lpstr>'EDIFICIO PFP'!Títulos_a_imprimir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 16</dc:creator>
  <cp:lastModifiedBy>Trejo Ordoñez, Arturo</cp:lastModifiedBy>
  <cp:lastPrinted>2014-09-18T20:34:50Z</cp:lastPrinted>
  <dcterms:created xsi:type="dcterms:W3CDTF">2011-05-26T15:13:33Z</dcterms:created>
  <dcterms:modified xsi:type="dcterms:W3CDTF">2015-04-01T00:26:21Z</dcterms:modified>
</cp:coreProperties>
</file>