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trejo01\Documents\12 Obra Plaza San Martín Tex\Prebases 31-03-2015\documentos técnicos N14\CATALOGOS\"/>
    </mc:Choice>
  </mc:AlternateContent>
  <bookViews>
    <workbookView xWindow="-15" yWindow="-15" windowWidth="10800" windowHeight="10335" tabRatio="814" activeTab="1"/>
  </bookViews>
  <sheets>
    <sheet name="DATOS" sheetId="4" r:id="rId1"/>
    <sheet name="CARATULA" sheetId="5" r:id="rId2"/>
    <sheet name="EDIFICIO DE REPOSO" sheetId="2" r:id="rId3"/>
    <sheet name="Hoja1" sheetId="3" state="hidden" r:id="rId4"/>
  </sheets>
  <externalReferences>
    <externalReference r:id="rId5"/>
  </externalReferences>
  <definedNames>
    <definedName name="area" localSheetId="1">#REF!</definedName>
    <definedName name="area">#REF!</definedName>
    <definedName name="_xlnm.Print_Area" localSheetId="1">CARATULA!$A$1:$K$51</definedName>
    <definedName name="_xlnm.Print_Area" localSheetId="2">'EDIFICIO DE REPOSO'!$A$1:$F$160</definedName>
    <definedName name="ASDASD" localSheetId="1">#REF!</definedName>
    <definedName name="ASDASD">#REF!</definedName>
    <definedName name="cargo" localSheetId="1">#REF!</definedName>
    <definedName name="cargo">#REF!</definedName>
    <definedName name="cargocontacto" localSheetId="1">#REF!</definedName>
    <definedName name="cargocontacto">#REF!</definedName>
    <definedName name="cargoresponsabledelaobra" localSheetId="1">#REF!</definedName>
    <definedName name="cargoresponsabledelaobra">#REF!</definedName>
    <definedName name="cargovendedor" localSheetId="1">#REF!</definedName>
    <definedName name="cargovendedor">#REF!</definedName>
    <definedName name="ciudad" localSheetId="1">#REF!</definedName>
    <definedName name="ciudad">#REF!</definedName>
    <definedName name="ciudad2">#REF!</definedName>
    <definedName name="ciudadcliente" localSheetId="1">#REF!</definedName>
    <definedName name="ciudadcliente">#REF!</definedName>
    <definedName name="ciudaddelaobra" localSheetId="1">#REF!</definedName>
    <definedName name="ciudaddelaobra">#REF!</definedName>
    <definedName name="cmic" localSheetId="1">#REF!</definedName>
    <definedName name="cmic">#REF!</definedName>
    <definedName name="codigodelaobra" localSheetId="1">#REF!</definedName>
    <definedName name="codigodelaobra">#REF!</definedName>
    <definedName name="codigopostalcliente" localSheetId="1">#REF!</definedName>
    <definedName name="codigopostalcliente">#REF!</definedName>
    <definedName name="codigopostaldelaobra" localSheetId="1">#REF!</definedName>
    <definedName name="codigopostaldelaobra">#REF!</definedName>
    <definedName name="codigovendedor" localSheetId="1">#REF!</definedName>
    <definedName name="codigovendedor">#REF!</definedName>
    <definedName name="colonia" localSheetId="1">#REF!</definedName>
    <definedName name="colonia">#REF!</definedName>
    <definedName name="coloniacliente" localSheetId="1">#REF!</definedName>
    <definedName name="coloniacliente">#REF!</definedName>
    <definedName name="coloniadelaobra" localSheetId="1">#REF!</definedName>
    <definedName name="coloniadelaobra">#REF!</definedName>
    <definedName name="contactocliente" localSheetId="1">#REF!</definedName>
    <definedName name="contactocliente">#REF!</definedName>
    <definedName name="decimalesredondeo" localSheetId="1">#REF!</definedName>
    <definedName name="decimalesredondeo">#REF!</definedName>
    <definedName name="departamento" localSheetId="1">#REF!</definedName>
    <definedName name="departamento">#REF!</definedName>
    <definedName name="direccioncliente" localSheetId="1">#REF!</definedName>
    <definedName name="direccioncliente">#REF!</definedName>
    <definedName name="direcciondeconcurso" localSheetId="1">#REF!</definedName>
    <definedName name="direcciondeconcurso">#REF!</definedName>
    <definedName name="direcciondelaobra" localSheetId="1">#REF!</definedName>
    <definedName name="direcciondelaobra">#REF!</definedName>
    <definedName name="domicilio" localSheetId="1">#REF!</definedName>
    <definedName name="domicilio">#REF!</definedName>
    <definedName name="email" localSheetId="1">#REF!</definedName>
    <definedName name="email">#REF!</definedName>
    <definedName name="emailcliente" localSheetId="1">#REF!</definedName>
    <definedName name="emailcliente">#REF!</definedName>
    <definedName name="emaildelaobra" localSheetId="1">#REF!</definedName>
    <definedName name="emaildelaobra">#REF!</definedName>
    <definedName name="estado" localSheetId="1">#REF!</definedName>
    <definedName name="estado">#REF!</definedName>
    <definedName name="estado2">#REF!</definedName>
    <definedName name="estadodelaobra" localSheetId="1">#REF!</definedName>
    <definedName name="estadodelaobra">#REF!</definedName>
    <definedName name="fechaconvocatoria" localSheetId="1">#REF!</definedName>
    <definedName name="fechaconvocatoria">#REF!</definedName>
    <definedName name="fechadeconcurso" localSheetId="1">#REF!</definedName>
    <definedName name="fechadeconcurso">#REF!</definedName>
    <definedName name="fechainicio" localSheetId="1">#REF!</definedName>
    <definedName name="fechainicio">#REF!</definedName>
    <definedName name="fechaterminacion" localSheetId="1">#REF!</definedName>
    <definedName name="fechaterminacion">#REF!</definedName>
    <definedName name="imss" localSheetId="1">#REF!</definedName>
    <definedName name="imss">#REF!</definedName>
    <definedName name="infonavit" localSheetId="1">#REF!</definedName>
    <definedName name="infonavit">#REF!</definedName>
    <definedName name="mailcontacto" localSheetId="1">#REF!</definedName>
    <definedName name="mailcontacto">#REF!</definedName>
    <definedName name="mailvendedor" localSheetId="1">#REF!</definedName>
    <definedName name="mailvendedor">#REF!</definedName>
    <definedName name="nombrecliente" localSheetId="1">#REF!</definedName>
    <definedName name="nombrecliente">#REF!</definedName>
    <definedName name="nombredelaobra" localSheetId="1">#REF!</definedName>
    <definedName name="nombredelaobra">#REF!</definedName>
    <definedName name="nombrevendedor" localSheetId="1">#REF!</definedName>
    <definedName name="nombrevendedor">#REF!</definedName>
    <definedName name="numconvocatoria" localSheetId="1">#REF!</definedName>
    <definedName name="numconvocatoria">#REF!</definedName>
    <definedName name="numerodeconcurso" localSheetId="1">#REF!</definedName>
    <definedName name="numerodeconcurso">#REF!</definedName>
    <definedName name="plazocalculado" localSheetId="1">#REF!</definedName>
    <definedName name="plazocalculado">#REF!</definedName>
    <definedName name="plazoreal" localSheetId="1">#REF!</definedName>
    <definedName name="plazoreal">#REF!</definedName>
    <definedName name="porcentajeivapresupuesto" localSheetId="1">#REF!</definedName>
    <definedName name="porcentajeivapresupuesto">#REF!</definedName>
    <definedName name="primeramoneda" localSheetId="1">#REF!</definedName>
    <definedName name="primeramoneda">#REF!</definedName>
    <definedName name="razonsocial" localSheetId="1">#REF!</definedName>
    <definedName name="razonsocial">#REF!</definedName>
    <definedName name="remateprimeramoneda" localSheetId="1">#REF!</definedName>
    <definedName name="remateprimeramoneda">#REF!</definedName>
    <definedName name="rematesegundamoneda" localSheetId="1">#REF!</definedName>
    <definedName name="rematesegundamoneda">#REF!</definedName>
    <definedName name="responsable" localSheetId="1">#REF!</definedName>
    <definedName name="responsable">#REF!</definedName>
    <definedName name="responsabledelaobra" localSheetId="1">#REF!</definedName>
    <definedName name="responsabledelaobra">#REF!</definedName>
    <definedName name="rfc" localSheetId="1">#REF!</definedName>
    <definedName name="rfc">#REF!</definedName>
    <definedName name="segundamoneda" localSheetId="1">#REF!</definedName>
    <definedName name="segundamoneda">#REF!</definedName>
    <definedName name="telefono" localSheetId="1">#REF!</definedName>
    <definedName name="telefono">#REF!</definedName>
    <definedName name="telefonocliente" localSheetId="1">#REF!</definedName>
    <definedName name="telefonocliente">#REF!</definedName>
    <definedName name="telefonocontacto" localSheetId="1">#REF!</definedName>
    <definedName name="telefonocontacto">#REF!</definedName>
    <definedName name="telefonodelaobra" localSheetId="1">#REF!</definedName>
    <definedName name="telefonodelaobra">#REF!</definedName>
    <definedName name="telefonovendedor" localSheetId="1">#REF!</definedName>
    <definedName name="telefonovendedor">#REF!</definedName>
    <definedName name="tipodelicitacion" localSheetId="1">#REF!</definedName>
    <definedName name="tipodelicitacion">#REF!</definedName>
    <definedName name="_xlnm.Print_Titles" localSheetId="1">CARATULA!$1:$7</definedName>
    <definedName name="_xlnm.Print_Titles" localSheetId="2">'EDIFICIO DE REPOSO'!$2:$14</definedName>
    <definedName name="totalpresupuestoprimeramoneda" localSheetId="1">#REF!</definedName>
    <definedName name="totalpresupuestoprimeramoneda">#REF!</definedName>
    <definedName name="totalpresupuestosegundamoneda" localSheetId="1">#REF!</definedName>
    <definedName name="totalpresupuestosegundamoneda">#REF!</definedName>
    <definedName name="Z_162F41BB_6EF8_4BEC_8280_B4ACEB394702_.wvu.PrintArea" localSheetId="1" hidden="1">CARATULA!$A$1:$K$51</definedName>
    <definedName name="Z_162F41BB_6EF8_4BEC_8280_B4ACEB394702_.wvu.PrintArea" localSheetId="2" hidden="1">'EDIFICIO DE REPOSO'!$A$1:$F$160</definedName>
    <definedName name="Z_162F41BB_6EF8_4BEC_8280_B4ACEB394702_.wvu.PrintTitles" localSheetId="1" hidden="1">CARATULA!$1:$7</definedName>
    <definedName name="Z_162F41BB_6EF8_4BEC_8280_B4ACEB394702_.wvu.PrintTitles" localSheetId="2" hidden="1">'EDIFICIO DE REPOSO'!$2:$14</definedName>
    <definedName name="Z_1E03F048_D478_4478_8644_0CE4BC87DC79_.wvu.PrintArea" localSheetId="2" hidden="1">'EDIFICIO DE REPOSO'!$A$1:$F$160</definedName>
    <definedName name="Z_1E03F048_D478_4478_8644_0CE4BC87DC79_.wvu.PrintTitles" localSheetId="2" hidden="1">'EDIFICIO DE REPOSO'!$2:$14</definedName>
    <definedName name="Z_207E52B2_BF48_4D16_9D87_7045D750C14B_.wvu.PrintArea" localSheetId="1" hidden="1">CARATULA!$A$1:$K$51</definedName>
    <definedName name="Z_207E52B2_BF48_4D16_9D87_7045D750C14B_.wvu.PrintArea" localSheetId="2" hidden="1">'EDIFICIO DE REPOSO'!$A$1:$F$160</definedName>
    <definedName name="Z_207E52B2_BF48_4D16_9D87_7045D750C14B_.wvu.PrintTitles" localSheetId="1" hidden="1">CARATULA!$1:$7</definedName>
    <definedName name="Z_207E52B2_BF48_4D16_9D87_7045D750C14B_.wvu.PrintTitles" localSheetId="2" hidden="1">'EDIFICIO DE REPOSO'!$2:$14</definedName>
    <definedName name="Z_29EEB747_74A5_4940_BEF5_9BF888B1466C_.wvu.PrintArea" localSheetId="1" hidden="1">CARATULA!$A$1:$K$51</definedName>
    <definedName name="Z_29EEB747_74A5_4940_BEF5_9BF888B1466C_.wvu.PrintArea" localSheetId="2" hidden="1">'EDIFICIO DE REPOSO'!$A$1:$F$160</definedName>
    <definedName name="Z_29EEB747_74A5_4940_BEF5_9BF888B1466C_.wvu.PrintTitles" localSheetId="1" hidden="1">CARATULA!$1:$7</definedName>
    <definedName name="Z_29EEB747_74A5_4940_BEF5_9BF888B1466C_.wvu.PrintTitles" localSheetId="2" hidden="1">'EDIFICIO DE REPOSO'!$2:$14</definedName>
    <definedName name="Z_3AE9DE29_F319_45CA_9007_8EBC34615D83_.wvu.PrintArea" localSheetId="1" hidden="1">CARATULA!$A$1:$J$54</definedName>
    <definedName name="Z_3AE9DE29_F319_45CA_9007_8EBC34615D83_.wvu.PrintTitles" localSheetId="1" hidden="1">CARATULA!$1:$7</definedName>
    <definedName name="Z_5E0AEEAB_0A36_45A3_8D98_7068235238A0_.wvu.PrintArea" localSheetId="2" hidden="1">'EDIFICIO DE REPOSO'!$A$1:$F$160</definedName>
    <definedName name="Z_5E0AEEAB_0A36_45A3_8D98_7068235238A0_.wvu.PrintTitles" localSheetId="2" hidden="1">'EDIFICIO DE REPOSO'!$2:$14</definedName>
    <definedName name="Z_77FBA20D_B7A8_4E59_9EA0_C2E164A859E5_.wvu.PrintArea" localSheetId="1" hidden="1">CARATULA!$A$1:$K$51</definedName>
    <definedName name="Z_77FBA20D_B7A8_4E59_9EA0_C2E164A859E5_.wvu.PrintArea" localSheetId="2" hidden="1">'EDIFICIO DE REPOSO'!$A$1:$F$160</definedName>
    <definedName name="Z_77FBA20D_B7A8_4E59_9EA0_C2E164A859E5_.wvu.PrintTitles" localSheetId="1" hidden="1">CARATULA!$1:$7</definedName>
    <definedName name="Z_77FBA20D_B7A8_4E59_9EA0_C2E164A859E5_.wvu.PrintTitles" localSheetId="2" hidden="1">'EDIFICIO DE REPOSO'!$2:$14</definedName>
    <definedName name="Z_ED85AC9F_31ED_4F26_80A8_243EAF1D1219_.wvu.PrintArea" localSheetId="1" hidden="1">CARATULA!$A$1:$K$51</definedName>
    <definedName name="Z_ED85AC9F_31ED_4F26_80A8_243EAF1D1219_.wvu.PrintArea" localSheetId="2" hidden="1">'EDIFICIO DE REPOSO'!$A$1:$F$160</definedName>
    <definedName name="Z_ED85AC9F_31ED_4F26_80A8_243EAF1D1219_.wvu.PrintTitles" localSheetId="1" hidden="1">CARATULA!$1:$7</definedName>
    <definedName name="Z_ED85AC9F_31ED_4F26_80A8_243EAF1D1219_.wvu.PrintTitles" localSheetId="2" hidden="1">'EDIFICIO DE REPOSO'!$2:$14</definedName>
    <definedName name="Z_F6114E7D_9C9D_4E29_A18C_0F6C3CFC0A33_.wvu.PrintArea" localSheetId="2" hidden="1">'EDIFICIO DE REPOSO'!$A$1:$F$160</definedName>
    <definedName name="Z_F6114E7D_9C9D_4E29_A18C_0F6C3CFC0A33_.wvu.PrintTitles" localSheetId="2" hidden="1">'EDIFICIO DE REPOSO'!$2:$14</definedName>
  </definedNames>
  <calcPr calcId="152511"/>
  <customWorkbookViews>
    <customWorkbookView name="equipo03 - Vista personalizada" guid="{77FBA20D-B7A8-4E59-9EA0-C2E164A859E5}" autoUpdate="1" mergeInterval="5" personalView="1" maximized="1" windowWidth="1362" windowHeight="525" tabRatio="814" activeSheetId="2"/>
    <customWorkbookView name="Admin - Vista personalizada" guid="{29EEB747-74A5-4940-BEF5-9BF888B1466C}" mergeInterval="0" personalView="1" maximized="1" windowWidth="717" windowHeight="669" tabRatio="814" activeSheetId="2"/>
    <customWorkbookView name="Usuario - Vista personalizada" guid="{162F41BB-6EF8-4BEC-8280-B4ACEB394702}" mergeInterval="0" personalView="1" maximized="1" xWindow="1" yWindow="1" windowWidth="1280" windowHeight="747" tabRatio="814" activeSheetId="2"/>
    <customWorkbookView name="Arquitectura - Vista personalizada" guid="{ED85AC9F-31ED-4F26-80A8-243EAF1D1219}" autoUpdate="1" mergeInterval="5" personalView="1" maximized="1" windowWidth="532" windowHeight="537" tabRatio="814" activeSheetId="2"/>
    <customWorkbookView name="Equipo 16 - Vista personalizada" guid="{207E52B2-BF48-4D16-9D87-7045D750C14B}" mergeInterval="0" personalView="1" maximized="1" windowWidth="1362" windowHeight="543" tabRatio="814" activeSheetId="2"/>
    <customWorkbookView name="Equipo10 - Vista personalizada" guid="{5E0AEEAB-0A36-45A3-8D98-7068235238A0}" mergeInterval="0" personalView="1" maximized="1" xWindow="1" yWindow="1" windowWidth="1152" windowHeight="643" tabRatio="814" activeSheetId="2"/>
    <customWorkbookView name="WinuE - Vista personalizada" guid="{F6114E7D-9C9D-4E29-A18C-0F6C3CFC0A33}" autoUpdate="1" mergeInterval="5" personalView="1" maximized="1" windowWidth="1258" windowHeight="237" tabRatio="814" activeSheetId="2"/>
    <customWorkbookView name="User - Vista personalizada" guid="{1E03F048-D478-4478-8644-0CE4BC87DC79}" mergeInterval="0" personalView="1" maximized="1" xWindow="1" yWindow="1" windowWidth="1280" windowHeight="799" tabRatio="814" activeSheetId="2"/>
  </customWorkbookViews>
  <fileRecoveryPr autoRecover="0"/>
</workbook>
</file>

<file path=xl/calcChain.xml><?xml version="1.0" encoding="utf-8"?>
<calcChain xmlns="http://schemas.openxmlformats.org/spreadsheetml/2006/main">
  <c r="A24" i="5" l="1"/>
  <c r="A28" i="5"/>
  <c r="A31" i="5"/>
  <c r="A34" i="5"/>
  <c r="A37" i="5"/>
  <c r="A40" i="5"/>
  <c r="A46" i="5"/>
  <c r="A43" i="5"/>
  <c r="A20" i="5"/>
  <c r="F135" i="2" l="1"/>
  <c r="F134" i="2"/>
  <c r="F133" i="2"/>
  <c r="F128" i="2"/>
  <c r="D38" i="2"/>
  <c r="D37" i="2"/>
  <c r="D36" i="2"/>
  <c r="D35" i="2"/>
  <c r="C5" i="2" l="1"/>
  <c r="C2" i="2"/>
  <c r="C12" i="2" l="1"/>
  <c r="C10" i="2"/>
  <c r="C8" i="2"/>
  <c r="C7" i="2"/>
  <c r="C6" i="2"/>
  <c r="C4" i="2"/>
  <c r="C3" i="2"/>
  <c r="H88" i="3" l="1"/>
  <c r="D84" i="3"/>
  <c r="B60" i="3"/>
  <c r="G52" i="3"/>
  <c r="E32" i="3"/>
  <c r="I28" i="3"/>
  <c r="K22" i="3"/>
  <c r="B13" i="3"/>
  <c r="D92" i="3" l="1"/>
  <c r="J44" i="3"/>
</calcChain>
</file>

<file path=xl/sharedStrings.xml><?xml version="1.0" encoding="utf-8"?>
<sst xmlns="http://schemas.openxmlformats.org/spreadsheetml/2006/main" count="562" uniqueCount="423">
  <si>
    <t>Código</t>
  </si>
  <si>
    <t>Unidad</t>
  </si>
  <si>
    <t>P. Unitario</t>
  </si>
  <si>
    <t xml:space="preserve">               </t>
  </si>
  <si>
    <t>Cantidad</t>
  </si>
  <si>
    <t xml:space="preserve">           </t>
  </si>
  <si>
    <t>KG</t>
  </si>
  <si>
    <t>Concepto</t>
  </si>
  <si>
    <t>Importe</t>
  </si>
  <si>
    <t>cv-1</t>
  </si>
  <si>
    <t>cv-2</t>
  </si>
  <si>
    <t>cv-3</t>
  </si>
  <si>
    <t>cv-4</t>
  </si>
  <si>
    <t>cv-5</t>
  </si>
  <si>
    <t>cv-6</t>
  </si>
  <si>
    <t>cv-7</t>
  </si>
  <si>
    <t>cv-8</t>
  </si>
  <si>
    <t>cv-9</t>
  </si>
  <si>
    <t>cv-10</t>
  </si>
  <si>
    <t>cv-11</t>
  </si>
  <si>
    <t>cv-12</t>
  </si>
  <si>
    <t>PTR-1</t>
  </si>
  <si>
    <t>PTR-2</t>
  </si>
  <si>
    <t>PTR-3</t>
  </si>
  <si>
    <t>PTR-4</t>
  </si>
  <si>
    <t>PTR-5</t>
  </si>
  <si>
    <t>PTR-6</t>
  </si>
  <si>
    <t>PTR-7</t>
  </si>
  <si>
    <t>PTR-8</t>
  </si>
  <si>
    <t>PTR-9</t>
  </si>
  <si>
    <t>PTR-10</t>
  </si>
  <si>
    <t>PTR-11</t>
  </si>
  <si>
    <t>PTR-12</t>
  </si>
  <si>
    <t>PTR-13</t>
  </si>
  <si>
    <t>PTR-14</t>
  </si>
  <si>
    <t>PTR-15</t>
  </si>
  <si>
    <t>PTR-16</t>
  </si>
  <si>
    <t>PTR-17</t>
  </si>
  <si>
    <t>PTR-18</t>
  </si>
  <si>
    <t>PTR-19</t>
  </si>
  <si>
    <t>PTR-20</t>
  </si>
  <si>
    <t>PTR-21</t>
  </si>
  <si>
    <t>PTR-22</t>
  </si>
  <si>
    <t>PTR-23</t>
  </si>
  <si>
    <t>PTR-24</t>
  </si>
  <si>
    <t>PTR-25</t>
  </si>
  <si>
    <t>PTR-26</t>
  </si>
  <si>
    <t>PTR-27</t>
  </si>
  <si>
    <t>PTR-28</t>
  </si>
  <si>
    <t>PTR-29</t>
  </si>
  <si>
    <t>PTR-30</t>
  </si>
  <si>
    <t>PTR-31</t>
  </si>
  <si>
    <t>PTR-32</t>
  </si>
  <si>
    <t>PTR-33</t>
  </si>
  <si>
    <t>PTR-34</t>
  </si>
  <si>
    <t>PTR-35</t>
  </si>
  <si>
    <t>PTR-36</t>
  </si>
  <si>
    <t>PTR-37</t>
  </si>
  <si>
    <t>PTR-38</t>
  </si>
  <si>
    <t>PTR-39</t>
  </si>
  <si>
    <t>PTR-40</t>
  </si>
  <si>
    <t>PTR-41</t>
  </si>
  <si>
    <t>PTR-42</t>
  </si>
  <si>
    <t>CS3-1</t>
  </si>
  <si>
    <t>CS3-2</t>
  </si>
  <si>
    <t>CS3-3</t>
  </si>
  <si>
    <t>CI3-1</t>
  </si>
  <si>
    <t>CI3-2</t>
  </si>
  <si>
    <t>CI3-3</t>
  </si>
  <si>
    <t>MI-R*1</t>
  </si>
  <si>
    <t>MI-R*2</t>
  </si>
  <si>
    <t>MI-R*3</t>
  </si>
  <si>
    <t>MI-R*4</t>
  </si>
  <si>
    <t>MI-R*5</t>
  </si>
  <si>
    <t>MI-R*6</t>
  </si>
  <si>
    <t>MI-R*7</t>
  </si>
  <si>
    <t>MI-R*8</t>
  </si>
  <si>
    <t>D-3*1</t>
  </si>
  <si>
    <t>D-3*2</t>
  </si>
  <si>
    <t>D-3*3</t>
  </si>
  <si>
    <t>D-3*4</t>
  </si>
  <si>
    <t>D-3*5</t>
  </si>
  <si>
    <t>D-3*6</t>
  </si>
  <si>
    <t>D-3*7</t>
  </si>
  <si>
    <t>D-3*8</t>
  </si>
  <si>
    <t>D-3*9</t>
  </si>
  <si>
    <t>D-3*10</t>
  </si>
  <si>
    <t>D-3*11</t>
  </si>
  <si>
    <t>D-3*12</t>
  </si>
  <si>
    <t>D-3*13</t>
  </si>
  <si>
    <t>D-3*14</t>
  </si>
  <si>
    <t>D-3*15</t>
  </si>
  <si>
    <t>D-3*16</t>
  </si>
  <si>
    <t>M-3*1</t>
  </si>
  <si>
    <t>M-3*2</t>
  </si>
  <si>
    <t>M-3*3</t>
  </si>
  <si>
    <t>M-3*4</t>
  </si>
  <si>
    <t>M-3*5</t>
  </si>
  <si>
    <t>M-3*6</t>
  </si>
  <si>
    <t>M-3*7</t>
  </si>
  <si>
    <t>M-3*8</t>
  </si>
  <si>
    <t>M-3*9</t>
  </si>
  <si>
    <t>M-3*10</t>
  </si>
  <si>
    <t>CI-IB*1</t>
  </si>
  <si>
    <t>CI-IB*2</t>
  </si>
  <si>
    <t>D-3A*1</t>
  </si>
  <si>
    <t>D-3A*2</t>
  </si>
  <si>
    <t>D-3A*3</t>
  </si>
  <si>
    <t>D-3A*4</t>
  </si>
  <si>
    <t>KG/M</t>
  </si>
  <si>
    <t>PTR 102x4.8</t>
  </si>
  <si>
    <t>PTR 51x4.0</t>
  </si>
  <si>
    <t>PTR 76x4.8</t>
  </si>
  <si>
    <t>PTR 51x2.8</t>
  </si>
  <si>
    <t>D-1*1</t>
  </si>
  <si>
    <t>D-1*2</t>
  </si>
  <si>
    <t>D-1*3</t>
  </si>
  <si>
    <t>D-1*4</t>
  </si>
  <si>
    <t>M-1*1</t>
  </si>
  <si>
    <t>M-1*2</t>
  </si>
  <si>
    <t>M-1*3</t>
  </si>
  <si>
    <t>M-1*4</t>
  </si>
  <si>
    <t>CI-1A*1</t>
  </si>
  <si>
    <t>CI-1A*2</t>
  </si>
  <si>
    <t>CI-1A*3</t>
  </si>
  <si>
    <t>CI-1A*4</t>
  </si>
  <si>
    <t>CI-1A*5</t>
  </si>
  <si>
    <t>CI-1A*6</t>
  </si>
  <si>
    <t>CI-1A*7</t>
  </si>
  <si>
    <t>CI-1A*8</t>
  </si>
  <si>
    <t>ARMADURAS R-3</t>
  </si>
  <si>
    <t>CS-6*1</t>
  </si>
  <si>
    <t>CS-6*2</t>
  </si>
  <si>
    <t>CS-6*3</t>
  </si>
  <si>
    <t>CI-6*1</t>
  </si>
  <si>
    <t>CI-6*2</t>
  </si>
  <si>
    <t>CI-6*3</t>
  </si>
  <si>
    <t>CS-6*4</t>
  </si>
  <si>
    <t>CS-6*5</t>
  </si>
  <si>
    <t>MS-1*1</t>
  </si>
  <si>
    <t>MS-1*2</t>
  </si>
  <si>
    <t>MS-1*3</t>
  </si>
  <si>
    <t>MS-1*4</t>
  </si>
  <si>
    <t>MS-1*5</t>
  </si>
  <si>
    <t>MS-1*6</t>
  </si>
  <si>
    <t>MS-1*7</t>
  </si>
  <si>
    <t>CI-1A*9</t>
  </si>
  <si>
    <t>CI-1A*10</t>
  </si>
  <si>
    <t>CI-1A*11</t>
  </si>
  <si>
    <t>CI-1A*12</t>
  </si>
  <si>
    <t>CI-1A*13</t>
  </si>
  <si>
    <t>CI-1A*14</t>
  </si>
  <si>
    <t>CI-1A*15</t>
  </si>
  <si>
    <t>CI-1A*16</t>
  </si>
  <si>
    <t>CI-1A*17</t>
  </si>
  <si>
    <t>CI-1A*18</t>
  </si>
  <si>
    <t>ARMADURAS R-6</t>
  </si>
  <si>
    <t>PTR 102x6.3</t>
  </si>
  <si>
    <t>PTR 102x7.9</t>
  </si>
  <si>
    <t>PTR 51x3.2</t>
  </si>
  <si>
    <t>PTR 152x102X4.8</t>
  </si>
  <si>
    <t>CATALOGO DE CONCEPTOS</t>
  </si>
  <si>
    <t>Nota: todos los conceptos de este catálogo incluyen suministro de los materiales necesarios hasta el lugar de la obra y todo lo necesario para su correcta aplicación, fabricación, colocación y/o funcionamiento. (P.U.O.T. para análisis.)</t>
  </si>
  <si>
    <t>KM:</t>
  </si>
  <si>
    <t xml:space="preserve">REVISION </t>
  </si>
  <si>
    <t>PLAZA DE COBRO "</t>
  </si>
  <si>
    <t>"</t>
  </si>
  <si>
    <t>SAN MARTIN TEXMELUCAN</t>
  </si>
  <si>
    <t xml:space="preserve">MUNICIPIO: </t>
  </si>
  <si>
    <t>AUTOPISTA:</t>
  </si>
  <si>
    <t xml:space="preserve"> MEXICO-PUEBLA</t>
  </si>
  <si>
    <t>ESTADO DE</t>
  </si>
  <si>
    <t xml:space="preserve"> PUEBLA</t>
  </si>
  <si>
    <t>TRABAJOS PREELIMINARES</t>
  </si>
  <si>
    <t>PRE-REP-01</t>
  </si>
  <si>
    <r>
      <rPr>
        <b/>
        <sz val="9"/>
        <color indexed="8"/>
        <rFont val="Arial"/>
        <family val="2"/>
      </rPr>
      <t xml:space="preserve">Trazo y nivelación del terreno </t>
    </r>
    <r>
      <rPr>
        <sz val="9"/>
        <color indexed="8"/>
        <rFont val="Arial"/>
        <family val="2"/>
      </rPr>
      <t xml:space="preserve">con equipo topográfico para desplante de estructuras </t>
    </r>
    <r>
      <rPr>
        <b/>
        <sz val="9"/>
        <color indexed="8"/>
        <rFont val="Arial"/>
        <family val="2"/>
      </rPr>
      <t>en edificio de reposo, estacionamientos y jardines</t>
    </r>
    <r>
      <rPr>
        <sz val="9"/>
        <color indexed="8"/>
        <rFont val="Arial"/>
        <family val="2"/>
      </rPr>
      <t>, estableciendo ejes de referencia y bancos de nivel, Incluye: materiales, mano de obra, equipo, herramienta y todo lo necesario para su correcta ejecución.</t>
    </r>
  </si>
  <si>
    <t>M2</t>
  </si>
  <si>
    <t>PRE-REP-02</t>
  </si>
  <si>
    <r>
      <rPr>
        <b/>
        <sz val="9"/>
        <color indexed="8"/>
        <rFont val="Arial"/>
        <family val="2"/>
      </rPr>
      <t>Excavación a mano en cepas de 0.00 a -1.65m. de profundidad, en material tipo II-B</t>
    </r>
    <r>
      <rPr>
        <sz val="9"/>
        <color indexed="8"/>
        <rFont val="Arial"/>
        <family val="2"/>
      </rPr>
      <t xml:space="preserve"> (en zapatas y contratrabes del Edificio de Reposo). Incluye: afine de taludes y fondo de apile del material a un lado de la obra.</t>
    </r>
  </si>
  <si>
    <t>M3</t>
  </si>
  <si>
    <t>PRE-REP-03</t>
  </si>
  <si>
    <r>
      <rPr>
        <b/>
        <sz val="9"/>
        <rFont val="Arial"/>
        <family val="2"/>
      </rPr>
      <t xml:space="preserve">Relleno en cepas con material producto de la excavación, compactado con bailarina al 90% Proctor-S </t>
    </r>
    <r>
      <rPr>
        <sz val="9"/>
        <rFont val="Arial"/>
        <family val="2"/>
      </rPr>
      <t>en capas no mayores de 20cm. Incluye: suministro de todos los materiales, volteo a mano,  adición de agua necesaria, mano de obra, equipo, herramienta y todo lo necesario para su correcta ejecución.</t>
    </r>
  </si>
  <si>
    <t>PRE-REP-04</t>
  </si>
  <si>
    <r>
      <rPr>
        <b/>
        <sz val="9"/>
        <rFont val="Arial"/>
        <family val="2"/>
      </rPr>
      <t>Acarreo en camión del material producto de la excavación</t>
    </r>
    <r>
      <rPr>
        <sz val="9"/>
        <rFont val="Arial"/>
        <family val="2"/>
      </rPr>
      <t xml:space="preserve"> con carga a maquina al primer km fuera de la obra, Incluye: carga, descarga y todo lo necesario para su correcta ejecución.</t>
    </r>
  </si>
  <si>
    <t>PRE-REP-05</t>
  </si>
  <si>
    <r>
      <rPr>
        <b/>
        <sz val="9"/>
        <rFont val="Arial"/>
        <family val="2"/>
      </rPr>
      <t>Acarreo en camión del material producto de la excavación</t>
    </r>
    <r>
      <rPr>
        <sz val="9"/>
        <rFont val="Arial"/>
        <family val="2"/>
      </rPr>
      <t xml:space="preserve"> con carga a maquina a km subsecuentes fuera de la obra, Incluye: carga, descarga y todo lo necesario para su correcta ejecución.</t>
    </r>
  </si>
  <si>
    <t>CIMENTACIÓN</t>
  </si>
  <si>
    <t>CIM-REP-01</t>
  </si>
  <si>
    <r>
      <rPr>
        <b/>
        <sz val="9"/>
        <rFont val="Arial"/>
        <family val="2"/>
      </rPr>
      <t>Zapata aislada (Z-1) de 2.0x2.0x0.25 m.</t>
    </r>
    <r>
      <rPr>
        <sz val="9"/>
        <rFont val="Arial"/>
        <family val="2"/>
      </rPr>
      <t xml:space="preserve"> de peralte promedio, concreto premezclado F'c=250 kg/cm2, armada en lecho inferior con varilla # 4 a cada 0.15 m. en ambos sentidos, y en lecho superior con varilla # 3 a cada 0.2 m, en ambos sentidos, </t>
    </r>
    <r>
      <rPr>
        <b/>
        <sz val="9"/>
        <rFont val="Arial"/>
        <family val="2"/>
      </rPr>
      <t xml:space="preserve">y dado (D-1)  de 0.65x0.65x1.25 m. </t>
    </r>
    <r>
      <rPr>
        <sz val="9"/>
        <rFont val="Arial"/>
        <family val="2"/>
      </rPr>
      <t>de altura armado con 4 vars.# 8, 8 vars.# 6 y 3 estribos # 3 @ 0.15 m. Incluye: suministro de materiales, acarreos, cortes, traslapes, desperdicios, habilitado, cimbrado acabado común, colado, vibrado, descimbrado, relleno, limpieza, mano de obra, equipo y herramienta.</t>
    </r>
  </si>
  <si>
    <t>PZA</t>
  </si>
  <si>
    <t>CIM-REP-02</t>
  </si>
  <si>
    <r>
      <rPr>
        <b/>
        <sz val="9"/>
        <rFont val="Arial"/>
        <family val="2"/>
      </rPr>
      <t>Contratrabe CT-1 de 0.20 x 1.00 m.</t>
    </r>
    <r>
      <rPr>
        <sz val="9"/>
        <rFont val="Arial"/>
        <family val="2"/>
      </rPr>
      <t xml:space="preserve"> con acero Fy= 4200 kg/cm2, armada con 8V #5, 6V #3, y est.#3 @10 y 15cm., colada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</si>
  <si>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ML</t>
  </si>
  <si>
    <t>CIM-REP-03</t>
  </si>
  <si>
    <r>
      <rPr>
        <b/>
        <sz val="9"/>
        <rFont val="Arial"/>
        <family val="2"/>
      </rPr>
      <t>Contratrabe CT-2 de 0.20 x 1.00 m.</t>
    </r>
    <r>
      <rPr>
        <sz val="9"/>
        <rFont val="Arial"/>
        <family val="2"/>
      </rPr>
      <t xml:space="preserve"> con acero Fy= 4200 kg/cm2, armada con 8V #5, 6V #3, y est.#3 @10 y 15cm., colada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</si>
  <si>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CIM-REP-04</t>
  </si>
  <si>
    <r>
      <rPr>
        <b/>
        <sz val="9"/>
        <rFont val="Arial"/>
        <family val="2"/>
      </rPr>
      <t xml:space="preserve">Dentellón para desplante de muros perimetrales DTN-1 </t>
    </r>
    <r>
      <rPr>
        <sz val="9"/>
        <rFont val="Arial"/>
        <family val="2"/>
      </rPr>
      <t>de 0.70 m. de ancho x 0.30 m. de altura con acero Fy= 4200 kg/cm2, armado con 4V #3, 1V #3 adicionales, est.#2 @20cm. y refuerzo de varilla #3 @20 (lecho superior) y columpio de varilla #3 @ 20 cm. colado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</si>
  <si>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CIM-REP-05</t>
  </si>
  <si>
    <r>
      <rPr>
        <b/>
        <sz val="9"/>
        <rFont val="Arial"/>
        <family val="2"/>
      </rPr>
      <t xml:space="preserve">Dentellón para desplante de muros intermedios DTN-1 </t>
    </r>
    <r>
      <rPr>
        <sz val="9"/>
        <rFont val="Arial"/>
        <family val="2"/>
      </rPr>
      <t>de 1.40 m. de ancho x 0.30 m. de altura con acero Fy= 4200 kg/cm2, armado con 4V #3, 2V #3 adicionales, est.#2 @20cm. y refuerzo de varilla #3 @20 en ambos sentidos (lecho superior) y columpio de varilla #3 @ 20 cm. colado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</si>
  <si>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CIM-REP-06</t>
  </si>
  <si>
    <r>
      <t>Firme de 10 cm acabado común</t>
    </r>
    <r>
      <rPr>
        <sz val="9"/>
        <rFont val="Arial"/>
        <family val="2"/>
      </rPr>
      <t>, armado con malla 6x6-6/6, de concreto F'c= 200 kg/cm2, incluye: suministro de materiales, acarreos, nivelación, cimbrado de fronteras, mano de obra, equipo y herramienta.</t>
    </r>
  </si>
  <si>
    <t>ESTRUCTURA</t>
  </si>
  <si>
    <t>EST-REP-01</t>
  </si>
  <si>
    <r>
      <t xml:space="preserve">Suministro y colocación de </t>
    </r>
    <r>
      <rPr>
        <b/>
        <sz val="9"/>
        <color indexed="64"/>
        <rFont val="Arial"/>
        <family val="2"/>
      </rPr>
      <t>placa base PB-1</t>
    </r>
    <r>
      <rPr>
        <sz val="9"/>
        <color indexed="64"/>
        <rFont val="Arial"/>
        <family val="2"/>
      </rPr>
      <t xml:space="preserve"> de acero A-36 de 0.536 x 0.536 m. y espesor de 1" con 10 barrenos de 28 mm para anclas de 25 mm. Incluye 5 cms. de concreto Grout para nivelar, equipo y aplicación de soldadura, aplicación de primer anticorrosivo y acabado con pintura de esmalte color S.M.A.,  materiales, acarreos, cortes, desperdicios, aplicación de soldadura,  esmerilado, fijación, mano de obra, equipo y herramienta.</t>
    </r>
  </si>
  <si>
    <t>EST-REP-02</t>
  </si>
  <si>
    <r>
      <t xml:space="preserve">Suministro y colocación de </t>
    </r>
    <r>
      <rPr>
        <b/>
        <sz val="9"/>
        <color indexed="64"/>
        <rFont val="Arial"/>
        <family val="2"/>
      </rPr>
      <t>plantilla base PN-1</t>
    </r>
    <r>
      <rPr>
        <sz val="9"/>
        <color indexed="64"/>
        <rFont val="Arial"/>
        <family val="2"/>
      </rPr>
      <t xml:space="preserve"> de acero A-36 de 0.546 x 0.546 m. y espesor de 5mm 10 barrenos de 28 mm para anclas de 25 mm y corte cuadrado al centro de 0.35 x 0.35 m. equipo y aplicación de soldadura, aplicación de primer anticorrosivo y acabado con pintura de esmalte color S.M.A.,  materiales, acarreos, cortes, desperdicios, aplicación de soldadura,  esmerilado, fijación, mano de obra, equipo y herramienta.</t>
    </r>
  </si>
  <si>
    <t>EST-REP-03</t>
  </si>
  <si>
    <r>
      <t xml:space="preserve">Suministro y colocación de </t>
    </r>
    <r>
      <rPr>
        <b/>
        <sz val="9"/>
        <color indexed="64"/>
        <rFont val="Arial"/>
        <family val="2"/>
      </rPr>
      <t xml:space="preserve">anclas AN-1 </t>
    </r>
    <r>
      <rPr>
        <sz val="9"/>
        <color indexed="64"/>
        <rFont val="Arial"/>
        <family val="2"/>
      </rPr>
      <t>de 1" de diámetro x 1.00 m. de largo acero A-36 con rosca en extremo superior. Incluye placa P-1 de 25 mm. de espesor con barreno al centro de 28 mm. de diametro, tuercas, rondanas de alta resistencia y todo lo necesario para su correcta fabricación e instalación.</t>
    </r>
  </si>
  <si>
    <t>EST-REP-04</t>
  </si>
  <si>
    <r>
      <t xml:space="preserve">Suministro y colocación de </t>
    </r>
    <r>
      <rPr>
        <b/>
        <sz val="9"/>
        <color indexed="64"/>
        <rFont val="Arial"/>
        <family val="2"/>
      </rPr>
      <t>columna CM-1</t>
    </r>
    <r>
      <rPr>
        <sz val="9"/>
        <color indexed="64"/>
        <rFont val="Arial"/>
        <family val="2"/>
      </rPr>
      <t xml:space="preserve">, a base de perfil estructural de acero </t>
    </r>
    <r>
      <rPr>
        <b/>
        <sz val="9"/>
        <color indexed="64"/>
        <rFont val="Arial"/>
        <family val="2"/>
      </rPr>
      <t>IR 14x90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</si>
  <si>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EST-REP-05</t>
  </si>
  <si>
    <r>
      <t xml:space="preserve">Suministro y colocación de </t>
    </r>
    <r>
      <rPr>
        <b/>
        <sz val="9"/>
        <color indexed="64"/>
        <rFont val="Arial"/>
        <family val="2"/>
      </rPr>
      <t>trabe TM-1</t>
    </r>
    <r>
      <rPr>
        <sz val="9"/>
        <color indexed="64"/>
        <rFont val="Arial"/>
        <family val="2"/>
      </rPr>
      <t>, a base de perfil estructural de acero</t>
    </r>
    <r>
      <rPr>
        <b/>
        <sz val="9"/>
        <color indexed="64"/>
        <rFont val="Arial"/>
        <family val="2"/>
      </rPr>
      <t xml:space="preserve"> IR 18x35</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</si>
  <si>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EST-REP-06</t>
  </si>
  <si>
    <r>
      <t xml:space="preserve">Suministro y colocación de </t>
    </r>
    <r>
      <rPr>
        <b/>
        <sz val="9"/>
        <color indexed="64"/>
        <rFont val="Arial"/>
        <family val="2"/>
      </rPr>
      <t>larguero LM-1</t>
    </r>
    <r>
      <rPr>
        <sz val="9"/>
        <color indexed="64"/>
        <rFont val="Arial"/>
        <family val="2"/>
      </rPr>
      <t>, a base de perfil estructural de acero</t>
    </r>
    <r>
      <rPr>
        <b/>
        <sz val="9"/>
        <color indexed="64"/>
        <rFont val="Arial"/>
        <family val="2"/>
      </rPr>
      <t xml:space="preserve"> IR 16x26</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</si>
  <si>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EST-REP-07</t>
  </si>
  <si>
    <r>
      <t xml:space="preserve">Suministro y colocación de </t>
    </r>
    <r>
      <rPr>
        <b/>
        <sz val="9"/>
        <color indexed="64"/>
        <rFont val="Arial"/>
        <family val="2"/>
      </rPr>
      <t>larguero LM-2</t>
    </r>
    <r>
      <rPr>
        <sz val="9"/>
        <color indexed="64"/>
        <rFont val="Arial"/>
        <family val="2"/>
      </rPr>
      <t>, a base de perfil estructural de acero</t>
    </r>
    <r>
      <rPr>
        <b/>
        <sz val="9"/>
        <color indexed="64"/>
        <rFont val="Arial"/>
        <family val="2"/>
      </rPr>
      <t xml:space="preserve"> IR 12x19</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</si>
  <si>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EST-REP-08</t>
  </si>
  <si>
    <r>
      <t xml:space="preserve">Suministro y colocación de </t>
    </r>
    <r>
      <rPr>
        <b/>
        <sz val="9"/>
        <color indexed="64"/>
        <rFont val="Arial"/>
        <family val="2"/>
      </rPr>
      <t>larguero LM-3</t>
    </r>
    <r>
      <rPr>
        <sz val="9"/>
        <color indexed="64"/>
        <rFont val="Arial"/>
        <family val="2"/>
      </rPr>
      <t>, a base de perfil estructural de acero</t>
    </r>
    <r>
      <rPr>
        <b/>
        <sz val="9"/>
        <color indexed="64"/>
        <rFont val="Arial"/>
        <family val="2"/>
      </rPr>
      <t xml:space="preserve"> IR 8x10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</si>
  <si>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EST-REP-09</t>
  </si>
  <si>
    <r>
      <t xml:space="preserve">Suministro y colocación de </t>
    </r>
    <r>
      <rPr>
        <b/>
        <sz val="9"/>
        <color indexed="64"/>
        <rFont val="Arial"/>
        <family val="2"/>
      </rPr>
      <t>4</t>
    </r>
    <r>
      <rPr>
        <sz val="9"/>
        <color indexed="64"/>
        <rFont val="Arial"/>
        <family val="2"/>
      </rPr>
      <t xml:space="preserve"> </t>
    </r>
    <r>
      <rPr>
        <b/>
        <sz val="9"/>
        <color indexed="64"/>
        <rFont val="Arial"/>
        <family val="2"/>
      </rPr>
      <t>placas de 19mm</t>
    </r>
    <r>
      <rPr>
        <sz val="9"/>
        <color indexed="64"/>
        <rFont val="Arial"/>
        <family val="2"/>
      </rPr>
      <t xml:space="preserve">. de espesor, </t>
    </r>
    <r>
      <rPr>
        <b/>
        <sz val="9"/>
        <color indexed="64"/>
        <rFont val="Arial"/>
        <family val="2"/>
      </rPr>
      <t>4 placas de 19mm</t>
    </r>
    <r>
      <rPr>
        <sz val="9"/>
        <color indexed="64"/>
        <rFont val="Arial"/>
        <family val="2"/>
      </rPr>
      <t xml:space="preserve"> con 8 barrenos y </t>
    </r>
    <r>
      <rPr>
        <b/>
        <sz val="9"/>
        <color indexed="64"/>
        <rFont val="Arial"/>
        <family val="2"/>
      </rPr>
      <t>2 placas de 13 mm</t>
    </r>
    <r>
      <rPr>
        <sz val="9"/>
        <color indexed="64"/>
        <rFont val="Arial"/>
        <family val="2"/>
      </rPr>
      <t xml:space="preserve">. </t>
    </r>
    <r>
      <rPr>
        <b/>
        <sz val="9"/>
        <color indexed="64"/>
        <rFont val="Arial"/>
        <family val="2"/>
      </rPr>
      <t>para cada unión de trabe T-1 a columna CM-1 (nodo central)</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</si>
  <si>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EST-REP-10</t>
  </si>
  <si>
    <r>
      <t xml:space="preserve">Suministro y colocación de </t>
    </r>
    <r>
      <rPr>
        <b/>
        <sz val="9"/>
        <color indexed="64"/>
        <rFont val="Arial"/>
        <family val="2"/>
      </rPr>
      <t>1 ó 2</t>
    </r>
    <r>
      <rPr>
        <sz val="9"/>
        <color indexed="64"/>
        <rFont val="Arial"/>
        <family val="2"/>
      </rPr>
      <t xml:space="preserve"> </t>
    </r>
    <r>
      <rPr>
        <b/>
        <sz val="9"/>
        <color indexed="64"/>
        <rFont val="Arial"/>
        <family val="2"/>
      </rPr>
      <t>placas horizontales de 19mm</t>
    </r>
    <r>
      <rPr>
        <sz val="9"/>
        <color indexed="64"/>
        <rFont val="Arial"/>
        <family val="2"/>
      </rPr>
      <t xml:space="preserve">. de espesor, </t>
    </r>
    <r>
      <rPr>
        <b/>
        <sz val="9"/>
        <color indexed="64"/>
        <rFont val="Arial"/>
        <family val="2"/>
      </rPr>
      <t xml:space="preserve">2 placas verticales de 13mm. </t>
    </r>
    <r>
      <rPr>
        <sz val="9"/>
        <color indexed="64"/>
        <rFont val="Arial"/>
        <family val="2"/>
      </rPr>
      <t xml:space="preserve">de espesor y </t>
    </r>
    <r>
      <rPr>
        <b/>
        <sz val="9"/>
        <color indexed="64"/>
        <rFont val="Arial"/>
        <family val="2"/>
      </rPr>
      <t>placas de 19mm</t>
    </r>
    <r>
      <rPr>
        <sz val="9"/>
        <color indexed="64"/>
        <rFont val="Arial"/>
        <family val="2"/>
      </rPr>
      <t xml:space="preserve"> con 8 barrenos </t>
    </r>
    <r>
      <rPr>
        <b/>
        <sz val="9"/>
        <color indexed="64"/>
        <rFont val="Arial"/>
        <family val="2"/>
      </rPr>
      <t>para cada unión de trabe T-1 a columna CM-1 (nodo perimetral)</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</si>
  <si>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EST-REP-11</t>
  </si>
  <si>
    <r>
      <t xml:space="preserve">Suministro y colocación de </t>
    </r>
    <r>
      <rPr>
        <b/>
        <sz val="9"/>
        <color indexed="64"/>
        <rFont val="Arial"/>
        <family val="2"/>
      </rPr>
      <t>placas de 10mm.</t>
    </r>
    <r>
      <rPr>
        <sz val="9"/>
        <color indexed="64"/>
        <rFont val="Arial"/>
        <family val="2"/>
      </rPr>
      <t xml:space="preserve"> de espesor </t>
    </r>
    <r>
      <rPr>
        <b/>
        <sz val="9"/>
        <color indexed="64"/>
        <rFont val="Arial"/>
        <family val="2"/>
      </rPr>
      <t>para unión de larguero LM-1 a trabe   T-1.</t>
    </r>
    <r>
      <rPr>
        <sz val="9"/>
        <color indexed="64"/>
        <rFont val="Arial"/>
        <family val="2"/>
      </rPr>
      <t xml:space="preserve"> Incluye  limpieza para eliminar impurezas grasa etc. equipo y aplicación de soldadura, aplicación de primer anticorrosivo, pintura de esmalte color gris, materiales, acarreos, elevación, cortes, desperdicios, esmerilado, mano de obra, equipo y herramienta.</t>
    </r>
  </si>
  <si>
    <t>EST-REP-12</t>
  </si>
  <si>
    <r>
      <t xml:space="preserve">Suministro y colocación de </t>
    </r>
    <r>
      <rPr>
        <b/>
        <sz val="9"/>
        <color indexed="64"/>
        <rFont val="Arial"/>
        <family val="2"/>
      </rPr>
      <t>placas de 10mm.</t>
    </r>
    <r>
      <rPr>
        <sz val="9"/>
        <color indexed="64"/>
        <rFont val="Arial"/>
        <family val="2"/>
      </rPr>
      <t xml:space="preserve"> de espesor </t>
    </r>
    <r>
      <rPr>
        <b/>
        <sz val="9"/>
        <color indexed="64"/>
        <rFont val="Arial"/>
        <family val="2"/>
      </rPr>
      <t>para unión de larguero LM-2 a trabe   T-1.</t>
    </r>
    <r>
      <rPr>
        <sz val="9"/>
        <color indexed="64"/>
        <rFont val="Arial"/>
        <family val="2"/>
      </rPr>
      <t xml:space="preserve"> Incluye  limpieza para eliminar impurezas grasa etc. equipo y aplicación de soldadura, aplicación de primer anticorrosivo, pintura de esmalte color gris, materiales, acarreos, elevación, cortes, desperdicios, esmerilado, mano de obra, equipo y herramienta.</t>
    </r>
  </si>
  <si>
    <t>EST-REP-13</t>
  </si>
  <si>
    <r>
      <t xml:space="preserve">Suministro y colocación de </t>
    </r>
    <r>
      <rPr>
        <b/>
        <sz val="9"/>
        <color indexed="64"/>
        <rFont val="Arial"/>
        <family val="2"/>
      </rPr>
      <t>placas de 6mm.</t>
    </r>
    <r>
      <rPr>
        <sz val="9"/>
        <color indexed="64"/>
        <rFont val="Arial"/>
        <family val="2"/>
      </rPr>
      <t xml:space="preserve"> de espesor </t>
    </r>
    <r>
      <rPr>
        <b/>
        <sz val="9"/>
        <color indexed="64"/>
        <rFont val="Arial"/>
        <family val="2"/>
      </rPr>
      <t>para unión de larguero LM-3 a trabe   T-1.</t>
    </r>
    <r>
      <rPr>
        <sz val="9"/>
        <color indexed="64"/>
        <rFont val="Arial"/>
        <family val="2"/>
      </rPr>
      <t xml:space="preserve"> Incluye  limpieza para eliminar impurezas grasa etc. equipo y aplicación de soldadura, aplicación de primer anticorrosivo, pintura de esmalte color gris, materiales, acarreos, elevación, cortes, desperdicios, esmerilado, mano de obra, equipo y herramienta.</t>
    </r>
  </si>
  <si>
    <t>EST-REP-14</t>
  </si>
  <si>
    <r>
      <t xml:space="preserve">Suministro y colocación de </t>
    </r>
    <r>
      <rPr>
        <b/>
        <sz val="9"/>
        <color indexed="64"/>
        <rFont val="Arial"/>
        <family val="2"/>
      </rPr>
      <t>placas de 6mm.</t>
    </r>
    <r>
      <rPr>
        <sz val="9"/>
        <color indexed="64"/>
        <rFont val="Arial"/>
        <family val="2"/>
      </rPr>
      <t xml:space="preserve"> de espesor </t>
    </r>
    <r>
      <rPr>
        <b/>
        <sz val="9"/>
        <color indexed="64"/>
        <rFont val="Arial"/>
        <family val="2"/>
      </rPr>
      <t>para unión de larguero LM-3 a larguero LM-2.</t>
    </r>
    <r>
      <rPr>
        <sz val="9"/>
        <color indexed="64"/>
        <rFont val="Arial"/>
        <family val="2"/>
      </rPr>
      <t xml:space="preserve"> Incluye  limpieza para eliminar impurezas grasa etc. equipo y aplicación de soldadura, aplicación de primer anticorrosivo, pintura de esmalte color gris, materiales, acarreos, elevación, cortes, desperdicios, esmerilado, mano de obra, equipo y herramienta.</t>
    </r>
  </si>
  <si>
    <t>EST-REP-15</t>
  </si>
  <si>
    <r>
      <t xml:space="preserve">Suministro y colocación  de </t>
    </r>
    <r>
      <rPr>
        <b/>
        <sz val="9"/>
        <color indexed="64"/>
        <rFont val="Arial"/>
        <family val="2"/>
      </rPr>
      <t>Losacero TERNIUM 25 CAL. 22</t>
    </r>
    <r>
      <rPr>
        <sz val="9"/>
        <color indexed="64"/>
        <rFont val="Arial"/>
        <family val="2"/>
      </rPr>
      <t xml:space="preserve"> (alternativa 1) reforzada con malla electrosoldada: 6x6/6-6 en toda el área. Incluye: traslapes, equipo y aplicación de soldadura, materiales, acarreos, elevación, cortes, desperdicios, esmerilado, mano de obra, equipo y herramienta</t>
    </r>
  </si>
  <si>
    <t>EST-REP-16</t>
  </si>
  <si>
    <r>
      <t xml:space="preserve">Material y mano de obra en </t>
    </r>
    <r>
      <rPr>
        <b/>
        <sz val="9"/>
        <color indexed="64"/>
        <rFont val="Arial"/>
        <family val="2"/>
      </rPr>
      <t>concreto premezclado  para capa de compresión de 12.5 cms,</t>
    </r>
    <r>
      <rPr>
        <sz val="9"/>
        <color indexed="64"/>
        <rFont val="Arial"/>
        <family val="2"/>
      </rPr>
      <t xml:space="preserve"> f'c=250 KG/CM2, resistencia normal, agregado máximo ¾". Incluye acarreos, bombeo, colado, vibrado, curado y control de calidad y todo lo necesario para su correcta aplicación.</t>
    </r>
  </si>
  <si>
    <t>EST-REP-17</t>
  </si>
  <si>
    <r>
      <t xml:space="preserve">Suministro y colocación  de </t>
    </r>
    <r>
      <rPr>
        <b/>
        <sz val="9"/>
        <color indexed="64"/>
        <rFont val="Arial"/>
        <family val="2"/>
      </rPr>
      <t>perno Nelson de 19 mm.</t>
    </r>
    <r>
      <rPr>
        <sz val="9"/>
        <color indexed="64"/>
        <rFont val="Arial"/>
        <family val="2"/>
      </rPr>
      <t xml:space="preserve"> de diametro y 10 cms. de largo dispuestos a cada 30 cms. ó a cada valle, .  Incluye mano de obra de obra, equipo  herramientas y todo lo necesario para su correcta instalación.</t>
    </r>
  </si>
  <si>
    <t>EST-REP-18</t>
  </si>
  <si>
    <r>
      <t>Material y mano de obra en</t>
    </r>
    <r>
      <rPr>
        <b/>
        <sz val="9"/>
        <rFont val="Arial"/>
        <family val="2"/>
      </rPr>
      <t xml:space="preserve"> dala DL-1 de 
12 x 25cm., concreto premezclado</t>
    </r>
    <r>
      <rPr>
        <sz val="9"/>
        <rFont val="Arial"/>
        <family val="2"/>
      </rPr>
      <t xml:space="preserve"> F'c= 250 kg/cm2, agregado máximo de 3/4, Fy= 4200 kg/cm2 armada con 4V #3 y est.#2.5 @20cm. Incluye: acarreos, colado, vibrado, curado, cimbrado y descimbrado, control de calidad, herramienta y todo lo necesario para su correcta ejecución.</t>
    </r>
  </si>
  <si>
    <t>EST-REP-19</t>
  </si>
  <si>
    <r>
      <rPr>
        <b/>
        <sz val="9"/>
        <rFont val="Arial"/>
        <family val="2"/>
      </rPr>
      <t xml:space="preserve">Canalón  de concreto armado  </t>
    </r>
    <r>
      <rPr>
        <sz val="9"/>
        <rFont val="Arial"/>
        <family val="2"/>
      </rPr>
      <t>de 0.65 m. de ancho x 0.57 m. de altura, espesor de 0.10 m. y un desarrollo total de 1.79 con acero Fy= 4200 kg/cm2, armado con varillas #3, @20cm. en ambos lechos y en ambos sentidos y refuerzo de varillas #3 @20cm. en traslape con losacero, colado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</si>
  <si>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ALBAÑILERIAS</t>
  </si>
  <si>
    <t>AL-REP-01</t>
  </si>
  <si>
    <r>
      <rPr>
        <b/>
        <sz val="9"/>
        <rFont val="Arial"/>
        <family val="2"/>
      </rPr>
      <t>Muro de 12 cm. de espesor de block de concreto de 12 x 20 x 40 cm.</t>
    </r>
    <r>
      <rPr>
        <sz val="9"/>
        <rFont val="Arial"/>
        <family val="2"/>
      </rPr>
      <t xml:space="preserve"> asentado con mezcla de cemento arena 1:5, acabado común, a plomo e hilo, con castillos ahogados a cada 0.8 m. y dos varillas Tec-60 de 5/32" de alta resistencia a cada 3 hiladas, incluye: suministro de materiales, acarreos, mano de obra, equipo, herramienta y todo lo necesario para su correcta ejecución.</t>
    </r>
  </si>
  <si>
    <t>AL-REP-02</t>
  </si>
  <si>
    <r>
      <rPr>
        <b/>
        <sz val="9"/>
        <rFont val="Arial"/>
        <family val="2"/>
      </rPr>
      <t>Muro de 15 cm. de espesor de Block Art rustico una cara color cafe rosa de 12 x 20 x 40 cm.</t>
    </r>
    <r>
      <rPr>
        <sz val="9"/>
        <rFont val="Arial"/>
        <family val="2"/>
      </rPr>
      <t xml:space="preserve"> asentado con mezcla de cemento arena 1:5, acabado común, a plomo e hilo, con castillos ahogados a cada 0.8 m. y dos varillas Tec-60 de 5/32" de alta resistencia a cada 3 hiladas, incluye: suministro de materiales, acarreos, mano de obra, equipo, herramienta y todo lo necesario para su correcta ejecución.</t>
    </r>
  </si>
  <si>
    <t>AL-REP-03</t>
  </si>
  <si>
    <r>
      <t xml:space="preserve">Suministro y habilitado de </t>
    </r>
    <r>
      <rPr>
        <b/>
        <sz val="9"/>
        <rFont val="Arial"/>
        <family val="2"/>
      </rPr>
      <t>acero de refuerzo en castillos K-1, K-2, K-3, K-4 y K-5,</t>
    </r>
    <r>
      <rPr>
        <sz val="9"/>
        <rFont val="Arial"/>
        <family val="2"/>
      </rPr>
      <t xml:space="preserve"> con varillas del No. 3 y ganchos de varillas del No. 2 a cada dos hiladas, de  Fy=4200 kg/cm2. Incluye: materiales, acarreos, cortes, desperdicios, habilitado, amarres, mano de obra, equipo, herramienta y todo lo necesario para su correcta ejecución.</t>
    </r>
  </si>
  <si>
    <t>AL-REP-04</t>
  </si>
  <si>
    <r>
      <t xml:space="preserve">Suministro y vaciado de </t>
    </r>
    <r>
      <rPr>
        <b/>
        <sz val="9"/>
        <rFont val="Arial"/>
        <family val="2"/>
      </rPr>
      <t xml:space="preserve">concreto en castillos </t>
    </r>
    <r>
      <rPr>
        <sz val="9"/>
        <rFont val="Arial"/>
        <family val="2"/>
      </rPr>
      <t xml:space="preserve">    </t>
    </r>
    <r>
      <rPr>
        <b/>
        <sz val="9"/>
        <rFont val="Arial"/>
        <family val="2"/>
      </rPr>
      <t>K-1, K-2, K-3, K-4 y K-5,</t>
    </r>
    <r>
      <rPr>
        <sz val="9"/>
        <rFont val="Arial"/>
        <family val="2"/>
      </rPr>
      <t xml:space="preserve"> hecho en obra de F'c=250 kg/cm2, incluye: acarreos, colado, vibrado, mano de obra, equipo, herramienta y todo lo necesario para su correcta ejecución.</t>
    </r>
  </si>
  <si>
    <t>AL-REP-05</t>
  </si>
  <si>
    <r>
      <rPr>
        <b/>
        <sz val="9"/>
        <color indexed="64"/>
        <rFont val="Arial"/>
        <family val="2"/>
      </rPr>
      <t xml:space="preserve">Castillo de 0.12 x 0.12 m. </t>
    </r>
    <r>
      <rPr>
        <sz val="9"/>
        <color indexed="64"/>
        <rFont val="Arial"/>
        <family val="2"/>
      </rPr>
      <t>con acero Fy= 4200 kg/cm2, armado con 4V #3 y est.#2.5 @20cm., colado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</si>
  <si>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AL-REP-06</t>
  </si>
  <si>
    <r>
      <rPr>
        <b/>
        <sz val="9"/>
        <color indexed="64"/>
        <rFont val="Arial"/>
        <family val="2"/>
      </rPr>
      <t>Aplanado acabado fino</t>
    </r>
    <r>
      <rPr>
        <sz val="9"/>
        <color indexed="64"/>
        <rFont val="Arial"/>
        <family val="2"/>
      </rPr>
      <t xml:space="preserve"> con mortero-cemento-arena 1:4 dejando la superficie nivelada y perfilada con sellador 5x1 y espesor promedio de 1,5 cm. </t>
    </r>
    <r>
      <rPr>
        <b/>
        <sz val="9"/>
        <color indexed="64"/>
        <rFont val="Arial"/>
        <family val="2"/>
      </rPr>
      <t>en muros exteriores</t>
    </r>
    <r>
      <rPr>
        <sz val="9"/>
        <color indexed="64"/>
        <rFont val="Arial"/>
        <family val="2"/>
      </rPr>
      <t>, Incluye andamios, herramientas y todo lo necesario para su correcta ejecucion</t>
    </r>
  </si>
  <si>
    <t>AL-REP-07</t>
  </si>
  <si>
    <r>
      <rPr>
        <b/>
        <sz val="9"/>
        <color indexed="64"/>
        <rFont val="Arial"/>
        <family val="2"/>
      </rPr>
      <t>Aplanado  acabado fino</t>
    </r>
    <r>
      <rPr>
        <sz val="9"/>
        <color indexed="64"/>
        <rFont val="Arial"/>
        <family val="2"/>
      </rPr>
      <t xml:space="preserve"> con mortero-cemento-arena 1:4 dejando la superficie nivelada y perfilada con sellador 5x1 y espesor promedio de 1,5 cm. </t>
    </r>
    <r>
      <rPr>
        <b/>
        <sz val="9"/>
        <color indexed="64"/>
        <rFont val="Arial"/>
        <family val="2"/>
      </rPr>
      <t>en muros interiores</t>
    </r>
    <r>
      <rPr>
        <sz val="9"/>
        <color indexed="64"/>
        <rFont val="Arial"/>
        <family val="2"/>
      </rPr>
      <t>, Incluye andamios, herramientas y todo lo necesario para su correcta ejecucion</t>
    </r>
  </si>
  <si>
    <t>AL-REP-08</t>
  </si>
  <si>
    <r>
      <rPr>
        <b/>
        <sz val="9"/>
        <color indexed="64"/>
        <rFont val="Arial"/>
        <family val="2"/>
      </rPr>
      <t>Boquillas</t>
    </r>
    <r>
      <rPr>
        <sz val="9"/>
        <color indexed="64"/>
        <rFont val="Arial"/>
        <family val="2"/>
      </rPr>
      <t xml:space="preserve"> de mortero cemento-arena 1:5. A plomo y regla espesor promedio 2cm. (repellado fino). Incluye cimbra, mano de obra y herramienta.</t>
    </r>
  </si>
  <si>
    <t>AL-REP-09</t>
  </si>
  <si>
    <r>
      <rPr>
        <b/>
        <sz val="9"/>
        <color indexed="64"/>
        <rFont val="Arial"/>
        <family val="2"/>
      </rPr>
      <t>Chaflán prefabricado</t>
    </r>
    <r>
      <rPr>
        <sz val="9"/>
        <color indexed="64"/>
        <rFont val="Arial"/>
        <family val="2"/>
      </rPr>
      <t xml:space="preserve"> (en canalón de concreto), incluye: materiales, acarreos, mano de obra, equipo y herramienta</t>
    </r>
  </si>
  <si>
    <t>AL-REP-10</t>
  </si>
  <si>
    <r>
      <rPr>
        <b/>
        <sz val="9"/>
        <color indexed="64"/>
        <rFont val="Arial"/>
        <family val="2"/>
      </rPr>
      <t>Impermeabilizante prefabricado de poliester</t>
    </r>
    <r>
      <rPr>
        <sz val="9"/>
        <color indexed="64"/>
        <rFont val="Arial"/>
        <family val="2"/>
      </rPr>
      <t xml:space="preserve"> de 4.5 mm de espesor color terracota. Incluye: materiales, acareos, elevación, cortes, desperdicios, traslapes, soplete, mano de obra. equipo y herramienta.</t>
    </r>
  </si>
  <si>
    <t xml:space="preserve">ACABADOS </t>
  </si>
  <si>
    <t>AC-REP-01</t>
  </si>
  <si>
    <r>
      <t xml:space="preserve">Suministro y colocación de </t>
    </r>
    <r>
      <rPr>
        <b/>
        <sz val="9"/>
        <rFont val="Arial"/>
        <family val="2"/>
      </rPr>
      <t>piso de loseta de cerámica marca Interceramic modelo Metallic color Aluminium</t>
    </r>
    <r>
      <rPr>
        <sz val="9"/>
        <rFont val="Arial"/>
        <family val="2"/>
      </rPr>
      <t xml:space="preserve"> de 30 x 30 cm. incluye: cenefas de 15 cm de ancho, zoclo de mosaico marca Kolorines modelo veneciano color azul acero de 10 cm, ó zoclo de loseta cerámica marca Interceramic modelo Maxima color plata de 10x30 cm.,  pegamento para loseta, herramientas en piso y todo lo necesario para su correcta ejecución.  </t>
    </r>
  </si>
  <si>
    <t>AC-REP-02</t>
  </si>
  <si>
    <r>
      <rPr>
        <sz val="9"/>
        <rFont val="Arial"/>
        <family val="2"/>
      </rPr>
      <t xml:space="preserve">Suministro y colocación de </t>
    </r>
    <r>
      <rPr>
        <b/>
        <sz val="9"/>
        <rFont val="Arial"/>
        <family val="2"/>
      </rPr>
      <t xml:space="preserve"> piso de mosaico marca Kolorines modelo Veneciano color azul acero </t>
    </r>
    <r>
      <rPr>
        <sz val="9"/>
        <rFont val="Arial"/>
        <family val="2"/>
      </rPr>
      <t>formato 5 x 5 cm. en hoja de 30 x 30 cm. Incluye: pegamento para loseta, herramientas en piso y todo lo necesario para su correcta ejecución.</t>
    </r>
  </si>
  <si>
    <t>AC-REP-03</t>
  </si>
  <si>
    <r>
      <t xml:space="preserve">Fabricación </t>
    </r>
    <r>
      <rPr>
        <b/>
        <sz val="9"/>
        <rFont val="Arial"/>
        <family val="2"/>
      </rPr>
      <t>de piso de concreto con acabado escobillado de 3 cm de espesor en área de bodega</t>
    </r>
    <r>
      <rPr>
        <sz val="9"/>
        <rFont val="Arial"/>
        <family val="2"/>
      </rPr>
      <t>. Incluye: material, mano de obra, herramientas y todo lo necesario para su correcta ejecución.</t>
    </r>
  </si>
  <si>
    <t>AC-REP-04</t>
  </si>
  <si>
    <r>
      <t xml:space="preserve">Fabricación de </t>
    </r>
    <r>
      <rPr>
        <b/>
        <sz val="9"/>
        <rFont val="Arial"/>
        <family val="2"/>
      </rPr>
      <t>cenefa de concreto lavado en accesos a edificio con  3 cm de espesor y un ancho de 15 cm.,</t>
    </r>
    <r>
      <rPr>
        <sz val="9"/>
        <rFont val="Arial"/>
        <family val="2"/>
      </rPr>
      <t xml:space="preserve"> nariz de 2" con acabado fino boleado.  Incluye: pegamento tipo Festerbon, sellador de silicón base solvente para concreto, material, mano de obra, herramientas y todo lo necesario para su correcta ejecución.</t>
    </r>
  </si>
  <si>
    <t>AC-REP-05</t>
  </si>
  <si>
    <r>
      <t xml:space="preserve">Recubrimiento de muro con </t>
    </r>
    <r>
      <rPr>
        <b/>
        <sz val="9"/>
        <rFont val="Arial"/>
        <family val="2"/>
      </rPr>
      <t>pasta acrílica marca Corev</t>
    </r>
    <r>
      <rPr>
        <sz val="9"/>
        <color indexed="64"/>
        <rFont val="Arial"/>
        <family val="2"/>
      </rPr>
      <t xml:space="preserve"> tipo muro plast. caracoleado color Jade S.M.A. La superficie quedara perfectamente nivelada y perfilada. Incluye: materiales, preparación de la superficie, mano de obra, equipo, herramienta, andamios y todo lo necesario para su correcta aplicación.</t>
    </r>
  </si>
  <si>
    <t>AC-REP-06</t>
  </si>
  <si>
    <r>
      <rPr>
        <sz val="9"/>
        <rFont val="Arial"/>
        <family val="2"/>
      </rPr>
      <t>Recubrimiento en muro de</t>
    </r>
    <r>
      <rPr>
        <b/>
        <sz val="9"/>
        <color indexed="64"/>
        <rFont val="Arial"/>
        <family val="2"/>
      </rPr>
      <t xml:space="preserve"> mosaico marca Kolorines modelo Veneciano color blanco ostión, formato 5 x 5 cm. en hoja de 30 x 30 cm.</t>
    </r>
    <r>
      <rPr>
        <sz val="9"/>
        <rFont val="Arial"/>
        <family val="2"/>
      </rPr>
      <t xml:space="preserve">  I</t>
    </r>
    <r>
      <rPr>
        <sz val="9"/>
        <color indexed="64"/>
        <rFont val="Arial"/>
        <family val="2"/>
      </rPr>
      <t>ncluye: materiales, pegamento para loseta, herramientas y todo lo necesario para su correcta ejecución.</t>
    </r>
  </si>
  <si>
    <t>AC-REP-07</t>
  </si>
  <si>
    <r>
      <rPr>
        <sz val="9"/>
        <rFont val="Arial"/>
        <family val="2"/>
      </rPr>
      <t>Suministro y aplicación de</t>
    </r>
    <r>
      <rPr>
        <b/>
        <sz val="9"/>
        <rFont val="Arial"/>
        <family val="2"/>
      </rPr>
      <t xml:space="preserve"> pintura vinílica en muros interiores  </t>
    </r>
    <r>
      <rPr>
        <sz val="9"/>
        <rFont val="Arial"/>
        <family val="2"/>
      </rPr>
      <t>marca Comex-Vinimex a dos manos color blanco viejo S.M.A., Incluye: aplicación de sellador, materiales, preparación de la superficie, mano de obra, equipo, herramienta, andamios y todo lo necesario para su correcta aplicación.</t>
    </r>
  </si>
  <si>
    <t>AC-REP-08</t>
  </si>
  <si>
    <r>
      <t>Suministro y colocación de</t>
    </r>
    <r>
      <rPr>
        <b/>
        <sz val="9"/>
        <rFont val="Arial"/>
        <family val="2"/>
      </rPr>
      <t xml:space="preserve"> loseta de cerámica, marca Dantyle modelo 2001 Denver color verde</t>
    </r>
    <r>
      <rPr>
        <sz val="9"/>
        <rFont val="Arial"/>
        <family val="2"/>
      </rPr>
      <t xml:space="preserve"> de 30 x 30 cm. en muros exteriores. Incluye: pegamento para loseta, herramientas, andamios y todo lo necesario para su correcta ejecución.  </t>
    </r>
  </si>
  <si>
    <t>AC-REP-09</t>
  </si>
  <si>
    <r>
      <t xml:space="preserve">Suministro y aplicación de </t>
    </r>
    <r>
      <rPr>
        <b/>
        <sz val="9"/>
        <rFont val="Arial"/>
        <family val="2"/>
      </rPr>
      <t xml:space="preserve">pintura anticorrosiva </t>
    </r>
    <r>
      <rPr>
        <sz val="9"/>
        <rFont val="Arial"/>
        <family val="2"/>
      </rPr>
      <t>sobre estructura de acero marca SYLPYL modelo 2001 Super-Sylas color verde 214, S.M.A. Incluye: materiales, preparación de la superficie, mano de obra, equipo, herramineta, andamios y todo lo necesario para su correcta ejecución.</t>
    </r>
  </si>
  <si>
    <t>AC-REP-10</t>
  </si>
  <si>
    <r>
      <t xml:space="preserve">Suministro y colocación de </t>
    </r>
    <r>
      <rPr>
        <b/>
        <sz val="9"/>
        <rFont val="Arial"/>
        <family val="2"/>
      </rPr>
      <t xml:space="preserve">Plafón falso modular de 61 x 61cm. Marca Armstrong </t>
    </r>
    <r>
      <rPr>
        <sz val="9"/>
        <rFont val="Arial"/>
        <family val="2"/>
      </rPr>
      <t>modelo fisurado textura mediana color blanco. Incluye: soportería y todo lo necesario para su correcta colocación.</t>
    </r>
  </si>
  <si>
    <t>AC-REP-11</t>
  </si>
  <si>
    <r>
      <t>Suministro y colocación de</t>
    </r>
    <r>
      <rPr>
        <b/>
        <sz val="9"/>
        <rFont val="Arial"/>
        <family val="2"/>
      </rPr>
      <t xml:space="preserve"> plafón de tablacemento </t>
    </r>
    <r>
      <rPr>
        <sz val="9"/>
        <rFont val="Arial"/>
        <family val="2"/>
      </rPr>
      <t>marca Durock color blanco acabado con pintura de esmalte marca Comex-Esmalte 100 color blanco ostión. Incluye: soportería, andamios, herramientas y todo lo  necesario para su correcta colocación.</t>
    </r>
  </si>
  <si>
    <t>AC-REP-12</t>
  </si>
  <si>
    <r>
      <t xml:space="preserve">Suministro y colocación de </t>
    </r>
    <r>
      <rPr>
        <b/>
        <sz val="9"/>
        <rFont val="Arial"/>
        <family val="2"/>
      </rPr>
      <t>reborde "J"</t>
    </r>
    <r>
      <rPr>
        <sz val="9"/>
        <rFont val="Arial"/>
        <family val="2"/>
      </rPr>
      <t xml:space="preserve"> como remate perimetral en plafones. Incluye: andamios, herramientas y todo lo necesario para su correcta ejecución.</t>
    </r>
  </si>
  <si>
    <t>AC-REP-13</t>
  </si>
  <si>
    <r>
      <t xml:space="preserve">Faldón semicircular de 32 cm. de radio a base de  </t>
    </r>
    <r>
      <rPr>
        <b/>
        <sz val="9"/>
        <color indexed="64"/>
        <rFont val="Arial"/>
        <family val="2"/>
      </rPr>
      <t>panel de aluminio marca Alucobond</t>
    </r>
    <r>
      <rPr>
        <sz val="9"/>
        <color indexed="64"/>
        <rFont val="Arial"/>
        <family val="2"/>
      </rPr>
      <t xml:space="preserve"> o similar, con espesor total de 4 mm con pintura COOL color Seafom Metallic. Incluye: bastidor metálico de retícula tubular de 1 3/4" x 3/4" cal. 18, según requiera proyecto de estructura pintado con primer anticorrosivo, mano de obra, herramienta, soldadura, perfiles de aluminio para fijación, pijas punta broca, sellador de silicón estructural para juntas Marca Dow Corning, tornillería, backer road, cinta norton ó 3M, adhesivos en general y el andamiaje o hamacas necesarios para la correcta instalación en cualquier punto y altura del proyecto.</t>
    </r>
  </si>
  <si>
    <t>COLOCACIÓN DE MUEBLES 
DE BAÑO</t>
  </si>
  <si>
    <t>MB-REP-01</t>
  </si>
  <si>
    <r>
      <t xml:space="preserve">Suministro y colocación de </t>
    </r>
    <r>
      <rPr>
        <b/>
        <sz val="9"/>
        <rFont val="Arial"/>
        <family val="2"/>
      </rPr>
      <t>inodoro para</t>
    </r>
    <r>
      <rPr>
        <sz val="9"/>
        <rFont val="Arial"/>
        <family val="2"/>
      </rPr>
      <t xml:space="preserve"> </t>
    </r>
    <r>
      <rPr>
        <b/>
        <sz val="9"/>
        <rFont val="Arial"/>
        <family val="2"/>
      </rPr>
      <t>fluxómetro de 6 lts. normal marca Ideal Standard</t>
    </r>
    <r>
      <rPr>
        <sz val="9"/>
        <rFont val="Arial"/>
        <family val="2"/>
      </rPr>
      <t xml:space="preserve"> modelo Zafiro entrada 32 color blanco. Incluye: asiento M-130  II-019 (sin tapa), instalación, pruebas, mano de obra, equipo, herramienta y todo lo necesario para su correcto funcionamiento.</t>
    </r>
  </si>
  <si>
    <t>MB-REP-02</t>
  </si>
  <si>
    <r>
      <t xml:space="preserve">Suministro y colocación de </t>
    </r>
    <r>
      <rPr>
        <b/>
        <sz val="9"/>
        <rFont val="Arial"/>
        <family val="2"/>
      </rPr>
      <t>fluxómetro de pedal para inodoro marca Helvex modelo F-310-32</t>
    </r>
    <r>
      <rPr>
        <sz val="9"/>
        <rFont val="Arial"/>
        <family val="2"/>
      </rPr>
      <t xml:space="preserve">  cromado. Incluye: instalación, pruebas, mano de obra, equipo, herramienta y todo lo necesario para su correcto funcionamiento.</t>
    </r>
  </si>
  <si>
    <t>MB-REP-03</t>
  </si>
  <si>
    <r>
      <t>Suministro y colocación de</t>
    </r>
    <r>
      <rPr>
        <b/>
        <sz val="9"/>
        <rFont val="Arial"/>
        <family val="2"/>
      </rPr>
      <t xml:space="preserve"> mingitorio para fluxómetro marca Ideal Standard modelo Niágara 01-247</t>
    </r>
    <r>
      <rPr>
        <sz val="9"/>
        <rFont val="Arial"/>
        <family val="2"/>
      </rPr>
      <t xml:space="preserve"> color blanco. Incluye: instalación, pruebas, mano de obra, equipo, herramienta y todo lo necesario para su correcto funcionamiento.</t>
    </r>
  </si>
  <si>
    <t>MB-REP-04</t>
  </si>
  <si>
    <r>
      <t>Suministro y colocación de</t>
    </r>
    <r>
      <rPr>
        <b/>
        <sz val="9"/>
        <rFont val="Arial"/>
        <family val="2"/>
      </rPr>
      <t xml:space="preserve"> fluxómetro de pedal para mingitorio marca Helvex modelo F-310-19 </t>
    </r>
    <r>
      <rPr>
        <sz val="9"/>
        <rFont val="Arial"/>
        <family val="2"/>
      </rPr>
      <t>cromado. Incluye: instalación, pruebas, mano de obra, equipo, herramienta y todo lo necesario para su correcto funcionamiento.</t>
    </r>
  </si>
  <si>
    <t>MB-REP-05</t>
  </si>
  <si>
    <r>
      <t xml:space="preserve">Suministro y colocación de </t>
    </r>
    <r>
      <rPr>
        <b/>
        <sz val="9"/>
        <rFont val="Arial"/>
        <family val="2"/>
      </rPr>
      <t xml:space="preserve">regadera marca Helvex modelo H-600 </t>
    </r>
    <r>
      <rPr>
        <sz val="9"/>
        <rFont val="Arial"/>
        <family val="2"/>
      </rPr>
      <t>cromado de chorro graduable. Incluye: instalación, pruebas, mano de obra, equipo, herramienta y todo lo necesario para su correcto funcionamiento.</t>
    </r>
  </si>
  <si>
    <t>MB-REP-06</t>
  </si>
  <si>
    <r>
      <t xml:space="preserve">Suministro y colocación de </t>
    </r>
    <r>
      <rPr>
        <b/>
        <sz val="9"/>
        <rFont val="Arial"/>
        <family val="2"/>
      </rPr>
      <t xml:space="preserve">llave mezcladora (juego) para regadera marca Helvex </t>
    </r>
    <r>
      <rPr>
        <sz val="9"/>
        <rFont val="Arial"/>
        <family val="2"/>
      </rPr>
      <t>manerales redondos modelo E-50 cromado. Incluye: instalación, pruebas, mano de obra, equipo, herramienta y todo lo necesario para su correcto funcionamiento.</t>
    </r>
  </si>
  <si>
    <t>JGO</t>
  </si>
  <si>
    <t>MB-REP-07</t>
  </si>
  <si>
    <r>
      <t>Suministro y colocación de</t>
    </r>
    <r>
      <rPr>
        <b/>
        <sz val="9"/>
        <rFont val="Arial"/>
        <family val="2"/>
      </rPr>
      <t xml:space="preserve"> lavabo de respaldo (Taladros a 10 cm.) marca Ideal Standard</t>
    </r>
    <r>
      <rPr>
        <sz val="9"/>
        <rFont val="Arial"/>
        <family val="2"/>
      </rPr>
      <t xml:space="preserve"> modelo Progreso 01-002 en color blanco. Incluye: instalación, pruebas, mano de obra, equipo, herramienta y todo lo necesario para su correcto funcionamiento.</t>
    </r>
  </si>
  <si>
    <t>MB-REP-08</t>
  </si>
  <si>
    <r>
      <t xml:space="preserve">Suministro y colocación de llaves para lavabo (juego) cromadas marca Helvex </t>
    </r>
    <r>
      <rPr>
        <sz val="9"/>
        <rFont val="Arial"/>
        <family val="2"/>
      </rPr>
      <t>economizadora. Incluye: instalación, pruebas, mano de obra, equipo, herramienta y todo lo necesario para su correcto funcionamiento.</t>
    </r>
  </si>
  <si>
    <t>MB-REP-09</t>
  </si>
  <si>
    <r>
      <t>Suministro</t>
    </r>
    <r>
      <rPr>
        <b/>
        <sz val="9"/>
        <rFont val="Arial"/>
        <family val="2"/>
      </rPr>
      <t xml:space="preserve"> </t>
    </r>
    <r>
      <rPr>
        <sz val="9"/>
        <rFont val="Arial"/>
        <family val="2"/>
      </rPr>
      <t>y colocación de</t>
    </r>
    <r>
      <rPr>
        <b/>
        <sz val="9"/>
        <rFont val="Arial"/>
        <family val="2"/>
      </rPr>
      <t xml:space="preserve"> espejo de 6mm de cristal pulido</t>
    </r>
    <r>
      <rPr>
        <sz val="9"/>
        <rFont val="Arial"/>
        <family val="2"/>
      </rPr>
      <t xml:space="preserve"> con marco de aluminio natural de 2.40 x 0.85mts. Incluye: instalación, mano de obra, equipo, herramienta y todo lo necesario para su correcto funcionamiento.</t>
    </r>
  </si>
  <si>
    <t>MB-REP-10</t>
  </si>
  <si>
    <r>
      <t>Suministro y</t>
    </r>
    <r>
      <rPr>
        <b/>
        <sz val="9"/>
        <rFont val="Arial"/>
        <family val="2"/>
      </rPr>
      <t xml:space="preserve"> </t>
    </r>
    <r>
      <rPr>
        <sz val="9"/>
        <rFont val="Arial"/>
        <family val="2"/>
      </rPr>
      <t>colocación de</t>
    </r>
    <r>
      <rPr>
        <b/>
        <sz val="9"/>
        <rFont val="Arial"/>
        <family val="2"/>
      </rPr>
      <t xml:space="preserve"> espejo de 6mm de cristal pulido con marco</t>
    </r>
    <r>
      <rPr>
        <sz val="9"/>
        <rFont val="Arial"/>
        <family val="2"/>
      </rPr>
      <t xml:space="preserve"> de aluminio natural de 1.50 x 0.85mts. Incluye: instalación, mano de obra, equipo, herramienta y todo lo necesario para su correcto funcionamiento.</t>
    </r>
  </si>
  <si>
    <t>MB-REP-11</t>
  </si>
  <si>
    <r>
      <t>Suministro y</t>
    </r>
    <r>
      <rPr>
        <b/>
        <sz val="9"/>
        <rFont val="Arial"/>
        <family val="2"/>
      </rPr>
      <t xml:space="preserve"> </t>
    </r>
    <r>
      <rPr>
        <sz val="9"/>
        <rFont val="Arial"/>
        <family val="2"/>
      </rPr>
      <t>colocación de</t>
    </r>
    <r>
      <rPr>
        <b/>
        <sz val="9"/>
        <rFont val="Arial"/>
        <family val="2"/>
      </rPr>
      <t xml:space="preserve"> espejo de 6mm de cristal pulido con marco</t>
    </r>
    <r>
      <rPr>
        <sz val="9"/>
        <rFont val="Arial"/>
        <family val="2"/>
      </rPr>
      <t xml:space="preserve"> de aluminio natural de 0.60 x 0.85mts. Incluye: instalación, mano de obra, equipo, herramienta y todo lo necesario para su correcto funcionamiento.</t>
    </r>
  </si>
  <si>
    <t>MB-REP-12</t>
  </si>
  <si>
    <r>
      <t>Suministro y colocación de</t>
    </r>
    <r>
      <rPr>
        <b/>
        <sz val="9"/>
        <rFont val="Arial"/>
        <family val="2"/>
      </rPr>
      <t xml:space="preserve"> coladera satinada con rejilla desmontable (A.I.) marca Helvex mod. 1342-H  ó 282-H.</t>
    </r>
    <r>
      <rPr>
        <sz val="9"/>
        <rFont val="Arial"/>
        <family val="2"/>
      </rPr>
      <t xml:space="preserve"> Incluye: instalación, pruebas, mano de obra, equipo, herramienta y todo lo necesario para su correcto funcionamiento.</t>
    </r>
  </si>
  <si>
    <t>MB-REP-13</t>
  </si>
  <si>
    <r>
      <t>Suministro y colocación</t>
    </r>
    <r>
      <rPr>
        <b/>
        <sz val="9"/>
        <rFont val="Arial"/>
        <family val="2"/>
      </rPr>
      <t xml:space="preserve"> de gancho doble ( acero inox.) marca TSM modelo 861 satinado, colocado a una altura= 1.70 de N.P.T. </t>
    </r>
    <r>
      <rPr>
        <sz val="9"/>
        <rFont val="Arial"/>
        <family val="2"/>
      </rPr>
      <t>Incluye: instalación, pruebas, mano de obra, equipo, herramienta y todo lo necesario para su correcto funcionamiento.</t>
    </r>
  </si>
  <si>
    <t>MB-REP-14</t>
  </si>
  <si>
    <r>
      <t>Suministro y colocación de</t>
    </r>
    <r>
      <rPr>
        <b/>
        <sz val="9"/>
        <rFont val="Arial"/>
        <family val="2"/>
      </rPr>
      <t xml:space="preserve"> dosificador de jabón</t>
    </r>
    <r>
      <rPr>
        <sz val="9"/>
        <rFont val="Arial"/>
        <family val="2"/>
      </rPr>
      <t xml:space="preserve"> líquido marca CRISOBA. Incluye: instalación, pruebas, mano de obra, equipo, herramienta y todo lo necesario para su correcto funcionamiento.</t>
    </r>
  </si>
  <si>
    <t>MB-REP-15</t>
  </si>
  <si>
    <r>
      <t>Suministro y colocación de</t>
    </r>
    <r>
      <rPr>
        <b/>
        <sz val="9"/>
        <rFont val="Arial"/>
        <family val="2"/>
      </rPr>
      <t xml:space="preserve">  toallero de barra de acero inox. marca TSM modelo 811 satinado, colocado a una altura de 1.15mts. del N.P.T. </t>
    </r>
    <r>
      <rPr>
        <sz val="9"/>
        <rFont val="Arial"/>
        <family val="2"/>
      </rPr>
      <t>Incluye: instalación, pruebas, mano de obra, equipo, herramienta y todo lo necesario para su correcto funcionamiento.</t>
    </r>
  </si>
  <si>
    <t>MB-REP-16</t>
  </si>
  <si>
    <r>
      <t xml:space="preserve">Suministro y colocación de </t>
    </r>
    <r>
      <rPr>
        <b/>
        <sz val="9"/>
        <rFont val="Arial"/>
        <family val="2"/>
      </rPr>
      <t>despachador de papel higiénico en rollo marca CRISOBA modelo Jumbo 204-0</t>
    </r>
    <r>
      <rPr>
        <sz val="9"/>
        <rFont val="Arial"/>
        <family val="2"/>
      </rPr>
      <t>, anclado a muro, incluye: instalación, pruebas, mano de obra, equipo, herramienta y todo lo necesario para su correcto funcionamiento.</t>
    </r>
  </si>
  <si>
    <t>MB-REP-17</t>
  </si>
  <si>
    <r>
      <t xml:space="preserve">Suministro y colocación de </t>
    </r>
    <r>
      <rPr>
        <b/>
        <sz val="9"/>
        <rFont val="Arial"/>
        <family val="2"/>
      </rPr>
      <t>despachador de toallas de papel marca CRISOBA modelo Toallamatic</t>
    </r>
    <r>
      <rPr>
        <sz val="9"/>
        <rFont val="Arial"/>
        <family val="2"/>
      </rPr>
      <t xml:space="preserve"> satinado, incluye: instalación, pruebas, mano de obra, equipo, herramienta y todo lo necesario para su correcto funcionamiento.</t>
    </r>
  </si>
  <si>
    <t>MB-REP-18</t>
  </si>
  <si>
    <r>
      <t>Suministro y colocación de</t>
    </r>
    <r>
      <rPr>
        <b/>
        <sz val="9"/>
        <rFont val="Arial"/>
        <family val="2"/>
      </rPr>
      <t xml:space="preserve"> jabonera de empotrar con asidera de acero inox. marca TSM modelo 827 satinado</t>
    </r>
    <r>
      <rPr>
        <sz val="9"/>
        <rFont val="Arial"/>
        <family val="2"/>
      </rPr>
      <t>, incluye: instalación, mano de obra, equipo, herramienta y todo lo necesario para su correcto funcionamiento.</t>
    </r>
  </si>
  <si>
    <t>MB-REP-19</t>
  </si>
  <si>
    <r>
      <rPr>
        <sz val="9"/>
        <rFont val="Arial"/>
        <family val="2"/>
      </rPr>
      <t>Suministro y colocación de</t>
    </r>
    <r>
      <rPr>
        <b/>
        <sz val="9"/>
        <rFont val="Arial"/>
        <family val="2"/>
      </rPr>
      <t xml:space="preserve"> bote de campana </t>
    </r>
    <r>
      <rPr>
        <sz val="9"/>
        <color indexed="64"/>
        <rFont val="Arial"/>
        <family val="2"/>
      </rPr>
      <t>de lamina de acero cal.18 color blanco acabado en esmalte para papeles. Incluye todo lo necesario para su colocación.</t>
    </r>
  </si>
  <si>
    <t>MB-REP-20</t>
  </si>
  <si>
    <r>
      <t xml:space="preserve">Suministro y colocación de </t>
    </r>
    <r>
      <rPr>
        <b/>
        <sz val="9"/>
        <rFont val="Arial"/>
        <family val="2"/>
      </rPr>
      <t xml:space="preserve">bote para basura color azul, </t>
    </r>
    <r>
      <rPr>
        <sz val="9"/>
        <rFont val="Arial"/>
        <family val="2"/>
      </rPr>
      <t>incluye todo lo necesario para su colocación.</t>
    </r>
  </si>
  <si>
    <t>MB-REP-21</t>
  </si>
  <si>
    <r>
      <t xml:space="preserve">Suministro y colocación de </t>
    </r>
    <r>
      <rPr>
        <b/>
        <sz val="9"/>
        <rFont val="Arial"/>
        <family val="2"/>
      </rPr>
      <t xml:space="preserve">banca para regadera </t>
    </r>
    <r>
      <rPr>
        <sz val="9"/>
        <rFont val="Arial"/>
        <family val="2"/>
      </rPr>
      <t>sobre diseño. Incluye todo lo necesario para su correcta colocación.</t>
    </r>
  </si>
  <si>
    <t>CANCELERIA</t>
  </si>
  <si>
    <t>CAN-REP-01</t>
  </si>
  <si>
    <t>Cancelería tipo (V-1) de 0.60.x0.60 mts. y 2" de espesor. Hecho a base de perfil rectangular fijo de aluminio anodizado natural, cristal transparente de 6 mm. de espesor inastillable  con película 3M. Incluye materiales, acarreos, cortes, desperdicios, pijas, vinilos, fijación, sellado con silicón transparente Dow-corning anti hongos, mano de obra, equipo y herramienta.</t>
  </si>
  <si>
    <t>CAN-REP-02</t>
  </si>
  <si>
    <t>Cancelería tipo (V-2) de 0.60.x0.60 mts. y 2" de espesor. Hecho a base de perfil rectangular fijo de aluminio anodizado natural, cristal transparente de 6 mm. de espesor inastillable  con película 3M. (En ventanas abatibles colocar jaladera con pasador). Incluye materiales, acarreos, cortes, desperdicios, pijas, vinilos, fijación, sellado con silicón transparente Dow-corning anti hongos, mano de obra, equipo y herramienta.</t>
  </si>
  <si>
    <t>CAN-REP-03</t>
  </si>
  <si>
    <t>Cancelería tipo (V-3) de 0.33.x0.60 mts. y 2" de espesor. Hecho a base de perfil rectangular fijo de aluminio anodizado natural, cristal transparente de 6 mm. de espesor inastillable  con película 3M. (En ventanas abatibles colocar jaladera con pasador). Incluye materiales, acarreos, cortes, desperdicios, pijas, vinilos, fijación, sellado con silicón transparente Dow-corning anti hongos, mano de obra, equipo y herramienta.</t>
  </si>
  <si>
    <t>CAN-REP-04</t>
  </si>
  <si>
    <t xml:space="preserve">Mamparas M1 para Baños de 2.72x1.80mts con puertas y cancelería de perfiles de aluminio de 1" línea Panorama, marca Cuprum, bisagra de acero inoxidable,  acrílico con espesor de 6 mm., color blanco lechoso, jaladera de acero inoxidable. Contiene:             
1 fijo de 0.28 x 1.80 mts.                                          
2 fijo de 0.30 x 1.80 mts.                                     
1 puerta de 0.64 x 1.50 mts.                                     
2 puertas de 0.60 x 1.50 mts.                      
Incluye soporteria, fijación y todo lo necesario para su correcta fabricación e instalación.
</t>
  </si>
  <si>
    <t>CAN-REP-05</t>
  </si>
  <si>
    <t xml:space="preserve">Mamparas M2 para Baños de 3.76x1.80mts con puertas y cancelería de perfiles de aluminio de 1" línea Panorama, marca Cuprum, bisagra de acero inoxidable,  acrílico con espesor de 6 mm., color blanco lechoso, jaladera de acero inoxidable. Contiene:             
1 fijo de 0.28 x 1.80 mts.                                          
3 fijos de 0.30 x 1.80 mts.                                     
1 fijo de 0.18 x 1.80 mts.                                     
3 puertas de 0.60 x 1.50 mts.                      
Incluye soporteria, fijación y todo lo necesario para su correcta fabricación e instalación.
</t>
  </si>
  <si>
    <t>CAN-REP-06</t>
  </si>
  <si>
    <t xml:space="preserve">Mampara M3 para Baños de 0.97x1.80mts con cancelería de perfiles de aluminio de 1" línea Panorama, marca Cuprum, acrílico con espesor de 6 mm., color blanco lechoso. Contiene:             
1 fijo de 0.97 x 1.80 mts.                                                              
Incluye soporteria, fijación y todo lo necesario para su correcta fabricación e instalación.
</t>
  </si>
  <si>
    <t>CAN-REP-07</t>
  </si>
  <si>
    <t xml:space="preserve">Mampara M4 para Baños de 1.35x1.80mts con cancelería de perfiles de aluminio de 1" línea Panorama, marca Cuprum, acrílico con espesor de 6 mm., color blanco lechoso. Contiene:             
1 fijo de 1.35 x 1.80 mts.                                                              
Incluye soporteria, fijación y todo lo necesario para su correcta fabricación e instalación.
</t>
  </si>
  <si>
    <t>CAN-REP-08</t>
  </si>
  <si>
    <t xml:space="preserve">Mampara M5 para Baños de 0.60x1.60mts con cancelería de perfiles de aluminio de 1" línea Panorama, marca Cuprum, acrílico con espesor de 6 mm., color blanco lechoso. Contiene:             
1 fijo de 0.60 x 1.60 mts.                                                              
Incluye soporteria, fijación y todo lo necesario para su correcta fabricación e instalación.
</t>
  </si>
  <si>
    <t>CAN-REP-09</t>
  </si>
  <si>
    <t xml:space="preserve">Mampara M6 para Baños de 0.94x1.80mts con cancelería de perfiles de aluminio de 1" línea Panorama, marca Cuprum, acrílico con espesor de 6 mm., color blanco lechoso. Contiene:             
1 fijo de 0.94 x 1.80 mts.                                                              
Incluye soporteria, fijación y todo lo necesario para su correcta fabricación e instalación.
</t>
  </si>
  <si>
    <t>CAN-REP-10</t>
  </si>
  <si>
    <t xml:space="preserve">Mamparas M7 para Baños de 1.08x1.80mts con puertas y cancelería de perfiles de aluminio de 1" línea Panorama, marca Cuprum, bisagra de acero inoxidable,  acrílico con espesor de 6 mm., color blanco lechoso, jaladera de acero inoxidable. Contiene:             
1 fijo de 0.48 x 1.80 mts.                                                                              
1 puerta de 0.60 x 1.50 mts.                                                           
Incluye soporteria, fijación y todo lo necesario para su correcta fabricación e instalación.
</t>
  </si>
  <si>
    <t>CAN-REP-11</t>
  </si>
  <si>
    <t xml:space="preserve">Mamparas M8 para Baños de 1.05x1.80mts con puertas y cancelería de perfiles de aluminio de 1" línea Panorama, marca Cuprum, bisagra de acero inoxidable,  acrílico con espesor de 6 mm., color blanco lechoso, jaladera de acero inoxidable. Contiene:             
1 fijo de 0.45 x 1.80 mts.                                                                              
1 puerta de 0.60 x 1.50 mts.                                                           
Incluye soporteria, fijación y todo lo necesario para su correcta fabricación e instalación.
</t>
  </si>
  <si>
    <t>CAN-REP-12</t>
  </si>
  <si>
    <t xml:space="preserve">Mamparas M9 para Baños de 1.48x1.80mts con puertas y cancelería de perfiles de aluminio de 1" línea Panorama, marca Cuprum, bisagra de acero inoxidable,  acrílico con espesor de 6 mm., color blanco lechoso, jaladera de acero inoxidable. Contiene:             
1 fijo de 0.88 x 1.80 mts.                                                                              
1 puerta de 0.60 x 1.50 mts.                                                           
Incluye soporteria, fijación y todo lo necesario para su correcta fabricación e instalación.
</t>
  </si>
  <si>
    <t>HERRERIA</t>
  </si>
  <si>
    <t>HERR-REP-01</t>
  </si>
  <si>
    <t>Puerta de 1.10 mts. x 2.10 mts. de lamina galvanizada con esmalte anticorrosivo y contramarco de lamina esmaltada Alfher. Espesor 4.5 cm. Perilla lisa universal en el interior con llave en el exterior MCA. Yale modelo A53PD o similar. Incluye todo lo necesario para su correcta fabricación.</t>
  </si>
  <si>
    <t>HERR-REP-02</t>
  </si>
  <si>
    <t>Puerta de 1.00 mts. x 2.10 mts. de lamina galvanizada con esmalte anticorrosivo y contramarco de lamina esmaltada Alfher. Espesor 4.5 cm. Perilla con boton universal en el interior con llave en el exterior MCA. Yale modelo A53PD o similar. Incluye todo lo necesario para su correcta fabricación.</t>
  </si>
  <si>
    <t>HERR-REP-03</t>
  </si>
  <si>
    <t>Puerta de 0.80 mts. x 2.10 mts. de lamina galvanizada con esmalte anticorrosivo y contramarco de lamina esmaltada Alfher. Espesor 4.5 cm. Perilla lisa en el interior/exterior MCA. Yale modelo A105 o similar. Incluye todo lo necesario para su correcta fabricación.</t>
  </si>
  <si>
    <t>HERR-REP-04</t>
  </si>
  <si>
    <t>Puerta de 1.00 mts. x 2.10 mts. de lamina galvanizada con esmalte anticorrosivo y contramarco de lamina esmaltada Alfher. Espesor 4.5 cm. Perilla con boton de oprimir en el interior con boca-llave de emergencia en el exterior MCA. Yale modelo A405 o similar. Incluye todo lo necesario para su correcta fabricacion.</t>
  </si>
  <si>
    <t>HERR-REP-05</t>
  </si>
  <si>
    <t>Puerta de 1.10 mts. x 2.10 mts. de lamina galvanizada con esmalte anticorrosivo y contramarco de lamina esmaltada Alfher. Espesor 4.5 cm. Perilla con boton universal en el interior con llave en el exterior MCA. Yale modelo A53PD o similar. Incluye todo lo necesario para su correcta fabricación.</t>
  </si>
  <si>
    <t>HERR-REP-06</t>
  </si>
  <si>
    <t>Puerta de 0.70 mts. x 2.00 mts. de lamina galvanizada con esmalte anticorrosivo y contramarco de lamina esmaltada Alfher. Espesor 4.5 cm. Perilla con boton de oprimir en el interior con boca-llave de emergencia en el exterior MCA. Yale modelo A405 o similar. Incluye todo lo necesario para su correcta fabricación.</t>
  </si>
  <si>
    <t>CARPINTERIA</t>
  </si>
  <si>
    <t>CA-REP-01</t>
  </si>
  <si>
    <r>
      <t xml:space="preserve">Suministro y fabricación de closet tipo para dormitorio de 2.26 x 2.10m de altura y 0.70 de ancho, a base de bastidor de madera de 1ra de 1 1/2'' x 1 1/2'', </t>
    </r>
    <r>
      <rPr>
        <sz val="9"/>
        <rFont val="Arial"/>
        <family val="2"/>
      </rPr>
      <t>con dos puertas corredizas a base de tambor de madera de 1ra de 1 1/2'' x 1 1/2'' forrada con triplay de madera de pino de 6mm acabado en polyform mate. Entrepaños fabricados a base de bastidor de madera de 1ra de 1 1/2'' x 1 1/2'' forrados con triplay de 6mm, acabado en polyform mate. Cajones de triplay de 19mm, acabado polyform mate. Incluye: Materiales, acarreos, cortes, desperdicios, armado, riel, carretillas, herrajes, mano de obra, equipo, herramienta, limpieza y todo lo necesario para su correcta colocación.</t>
    </r>
  </si>
  <si>
    <t>CA-REP-02</t>
  </si>
  <si>
    <r>
      <t xml:space="preserve">Suministro y fabricacion de mesa de trabajo tipo taller  de 1.50 x 0.60m y 0.90 de altura a base de tablon de 2'', </t>
    </r>
    <r>
      <rPr>
        <sz val="9"/>
        <rFont val="Arial"/>
        <family val="2"/>
      </rPr>
      <t>con tres cajones y una cajonera de triplay de19mm de espesor en frentes, costados de 12mm y fondo de 12mm, con chapa de encino americano y acabado en polyform mate.  Entrepaños moviles de triplay de 19mm de espesor con chapa de encino americano acabado en polyform mate. Cubierta de Bastidor de 1'' x 2'' y triplay de 19mm de espesor en la parte superior y 6mm en la parte inferior, acabado de laminado plastico S.M.A. Incluye: mano de obra, equipo, herramienta, y todo lo necesario para su correcta colocación.</t>
    </r>
  </si>
  <si>
    <t>MOBILIARIO DE LINEA</t>
  </si>
  <si>
    <t>MOB-LIN-01</t>
  </si>
  <si>
    <t>Suministro y colocación de cocineta integral, de 2.40 m, marca PROVEL con alacena. Incluye: materiales, mano de obra, instalación, pruebas, equipo, herramienta y todo lo necesario para su correcto funcionamiento.</t>
  </si>
  <si>
    <t>MOB-LIN-02</t>
  </si>
  <si>
    <t>Suministro y colocación de refrigerador de --- pies de capacidad marca MABE. Incluye: materiales mano de obra, equipo y herramienta.</t>
  </si>
  <si>
    <t>MOB-LIN-03</t>
  </si>
  <si>
    <t>Suministro y colocación de bote de campana de lámina galvanizadam modelo ALFA marca Artimet Josper. Incluye: materiales mano de obra, equipo y herramienta.</t>
  </si>
  <si>
    <t>MOB-LIN-04</t>
  </si>
  <si>
    <t>Suministro y colocación de papelera de rollo modelo Jumbo 204-0, marca Crisoba o similar. Incluye: materiales mano de obra, equipo y herramienta.</t>
  </si>
  <si>
    <t>MOB-LIN-05</t>
  </si>
  <si>
    <t>Suministro y colocación de cesto papelero modelo CS25230, marca Artimet Josper. Incluye: materiales, mano de obra, equipo y herramienta.</t>
  </si>
  <si>
    <t>MOB-LIN-06</t>
  </si>
  <si>
    <t>Suministro y colocación de gancho para ropa de acero inoxidable modelo 861, marca TSM o similar. Incluye: materiales, mano de obra, equipo y herramienta.</t>
  </si>
  <si>
    <t>MOB-LIN-07</t>
  </si>
  <si>
    <t>Suministro y colocación de dosificador de jabón líquidoo marca Crisoba o similar. Incluye: materiales, mano de obra, equipo y herramienta.</t>
  </si>
  <si>
    <t>MOB-LIN-08</t>
  </si>
  <si>
    <t>Suministro y colocación de despachador de toallas de papel modelo Toallamatic, marca Crisoba o similar. Incluye: materiales, mano de obra, equipo y herramienta.</t>
  </si>
  <si>
    <t>MOB-LIN-09</t>
  </si>
  <si>
    <t>Suministro y colocación de jabonera de empotrar con asidera de acero inoxidable, modelo 827, marca TSM o similar. Incluye: materiales, mano de obra, equipo y herramienta.</t>
  </si>
  <si>
    <t>MOB-LIN-10</t>
  </si>
  <si>
    <t>Suministro y colocación de banca para vestidor de 0.45 x 1.20m. de suministro CAPUFE. Incluye: materiales, mano de obra, equipo y herramienta.</t>
  </si>
  <si>
    <t>MOB-LIN-11</t>
  </si>
  <si>
    <t>Suministro y colocación de litera tubular con colchones de suministro CAPUFE. Incluye: materiales, mano de obra, equipo y herramienta.</t>
  </si>
  <si>
    <t>MOB-LIN-12</t>
  </si>
  <si>
    <t>Suministro y colocación de casillero doble de lamina esmaltada, marca prod. Pimienta. Incluye: materiales, mano de obra, equipo y herramienta.</t>
  </si>
  <si>
    <t>MOB-LIN-13</t>
  </si>
  <si>
    <t>Suministro y colocación de buró de lámina esmaltada marca prod. Pimienta. Incluye: materiales, mano de obra, equipo y herramienta.</t>
  </si>
  <si>
    <t>MOB-LIN-14</t>
  </si>
  <si>
    <t>Suministro y colocación de toallero de acero inoxidable, marca TSM o similar. Incluye: materiales, mano de obra, equipo y herramienta.</t>
  </si>
  <si>
    <t>MOB-LIN-15</t>
  </si>
  <si>
    <t>Suministro y colocación de sillón de una plaza, línea Milan, marca López  Mortón. Incluye: materiales, mano de obra, equipo y herramienta.</t>
  </si>
  <si>
    <t>MOB-LIN-16</t>
  </si>
  <si>
    <t>Suministro y colocación de cama individual  de 0.90x1.80m con colchón de suministro CAPUFE. Incluye: materiales, mano de obra, equipo y herramienta.</t>
  </si>
  <si>
    <t>MOB-LIN-17</t>
  </si>
  <si>
    <t>Suministro y colocación de escritorio en grapa de 1.66x0.75m. sin pedestal, marca López mortón o similar. Incluye: materiales, mano de obra, equipo y herramienta.</t>
  </si>
  <si>
    <t>MOB-LIN-18</t>
  </si>
  <si>
    <t>Suministro y colocación de silla giratoria sin brazos, línea Capri mod. 130G, marca López Mortón o similar. Incluye: materiales, mano de obra, equipo y herramienta.</t>
  </si>
  <si>
    <t>MOB-LIN-19</t>
  </si>
  <si>
    <t>Suministro y colocación de anaquel tipo esqueleto, con 5 entrepaños ajustables de 45x90cms, marca prod. Pimienta. Incluye: materiales, mano de obra, equipo y herramienta.</t>
  </si>
  <si>
    <t>MOB-LIN-20</t>
  </si>
  <si>
    <t>Suministro y colocación de banco alto giratorio con respaldo línea Capri, marca López mortón o similar. Incluye: materiales, mano de obra, equipo y herramienta.</t>
  </si>
  <si>
    <t>MOB-LIN-21</t>
  </si>
  <si>
    <t>Suministro y colocación de mesa de juntas cuadrada de 100x100 cms mod. G2-560, marca López Mortón o similar. Incluye: materiales, mano de obra, equipo y herramienta.</t>
  </si>
  <si>
    <t>MOB-LIN-22</t>
  </si>
  <si>
    <t>Suministro y colocación de silla fija apilable Línea Capri, marca López Mortón. Incluye: materiales, mano de obra, equipo y herramienta.</t>
  </si>
  <si>
    <t>EDIFICIO DE REPOSO</t>
  </si>
  <si>
    <t xml:space="preserve"> 96+743.50</t>
  </si>
  <si>
    <t>1   (14*NOV*2014)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</si>
</sst>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0" x14ac:knownFonts="1">
    <font>
      <sz val="10"/>
      <color indexed="64"/>
      <name val="Arial"/>
    </font>
    <font>
      <sz val="10"/>
      <color indexed="64"/>
      <name val="Arial"/>
      <family val="2"/>
    </font>
    <font>
      <b/>
      <sz val="18"/>
      <name val="Arial"/>
      <family val="2"/>
    </font>
    <font>
      <sz val="16"/>
      <name val="Arial"/>
      <family val="2"/>
    </font>
    <font>
      <b/>
      <sz val="16"/>
      <name val="Arial"/>
      <family val="2"/>
    </font>
    <font>
      <b/>
      <sz val="12"/>
      <color indexed="23"/>
      <name val="Arial"/>
      <family val="2"/>
    </font>
    <font>
      <sz val="8"/>
      <name val="Arial"/>
      <family val="2"/>
    </font>
    <font>
      <sz val="9"/>
      <name val="Arial"/>
      <family val="2"/>
    </font>
    <font>
      <b/>
      <sz val="9"/>
      <name val="Arial"/>
      <family val="2"/>
    </font>
    <font>
      <sz val="10"/>
      <name val="Arial"/>
      <family val="2"/>
    </font>
    <font>
      <b/>
      <sz val="8"/>
      <name val="Arial"/>
      <family val="2"/>
    </font>
    <font>
      <sz val="10"/>
      <color rgb="FFFF0000"/>
      <name val="Arial"/>
      <family val="2"/>
    </font>
    <font>
      <sz val="14"/>
      <color indexed="64"/>
      <name val="Arial"/>
      <family val="2"/>
    </font>
    <font>
      <sz val="9"/>
      <color indexed="64"/>
      <name val="Arial"/>
      <family val="2"/>
    </font>
    <font>
      <b/>
      <sz val="8"/>
      <color indexed="64"/>
      <name val="Arial"/>
      <family val="2"/>
    </font>
    <font>
      <sz val="9"/>
      <color indexed="64"/>
      <name val="Arial Narrow"/>
      <family val="2"/>
    </font>
    <font>
      <sz val="10"/>
      <color indexed="64"/>
      <name val="Calibri"/>
      <family val="2"/>
      <scheme val="minor"/>
    </font>
    <font>
      <sz val="12"/>
      <name val="Calibri"/>
      <family val="2"/>
      <scheme val="minor"/>
    </font>
    <font>
      <sz val="10"/>
      <name val="Calibri"/>
      <family val="2"/>
      <scheme val="minor"/>
    </font>
    <font>
      <sz val="11"/>
      <name val="Calibri"/>
      <family val="2"/>
      <scheme val="minor"/>
    </font>
    <font>
      <sz val="13"/>
      <name val="Calibri"/>
      <family val="2"/>
      <scheme val="minor"/>
    </font>
    <font>
      <sz val="8"/>
      <name val="Calibri"/>
      <family val="2"/>
      <scheme val="minor"/>
    </font>
    <font>
      <sz val="9"/>
      <name val="Calibri"/>
      <family val="2"/>
      <scheme val="minor"/>
    </font>
    <font>
      <sz val="11"/>
      <color indexed="64"/>
      <name val="Calibri"/>
      <family val="2"/>
      <scheme val="minor"/>
    </font>
    <font>
      <sz val="14"/>
      <color indexed="64"/>
      <name val="Calibri"/>
      <family val="2"/>
      <scheme val="minor"/>
    </font>
    <font>
      <b/>
      <sz val="6.5"/>
      <color indexed="23"/>
      <name val="Calibri"/>
      <family val="2"/>
      <scheme val="minor"/>
    </font>
    <font>
      <sz val="9"/>
      <name val="Arial"/>
      <family val="2"/>
    </font>
    <font>
      <sz val="10"/>
      <name val="Calibri"/>
      <family val="2"/>
    </font>
    <font>
      <sz val="9"/>
      <name val="Calibri"/>
      <family val="2"/>
    </font>
    <font>
      <sz val="11"/>
      <name val="Calibri"/>
      <family val="2"/>
    </font>
    <font>
      <b/>
      <sz val="11"/>
      <name val="Bookman Old Style"/>
      <family val="1"/>
    </font>
    <font>
      <sz val="14"/>
      <name val="Arial"/>
      <family val="2"/>
    </font>
    <font>
      <b/>
      <sz val="12"/>
      <name val="Arial"/>
      <family val="2"/>
    </font>
    <font>
      <sz val="8"/>
      <name val="Bookman Old Style"/>
      <family val="1"/>
    </font>
    <font>
      <sz val="8.6"/>
      <color indexed="64"/>
      <name val="Arial"/>
      <family val="2"/>
    </font>
    <font>
      <b/>
      <sz val="8.6"/>
      <color indexed="64"/>
      <name val="Arial"/>
      <family val="2"/>
    </font>
    <font>
      <sz val="8.6"/>
      <color indexed="64"/>
      <name val="Arial Narrow"/>
      <family val="2"/>
    </font>
    <font>
      <b/>
      <sz val="8.6"/>
      <name val="Arial"/>
      <family val="2"/>
    </font>
    <font>
      <sz val="8.6"/>
      <name val="Arial"/>
      <family val="2"/>
    </font>
    <font>
      <b/>
      <sz val="8"/>
      <color rgb="FFFF0000"/>
      <name val="Bookman Old Style"/>
      <family val="1"/>
    </font>
    <font>
      <b/>
      <sz val="14"/>
      <color rgb="FFFF0000"/>
      <name val="Arial"/>
      <family val="2"/>
    </font>
    <font>
      <sz val="12"/>
      <color indexed="64"/>
      <name val="Arial"/>
      <family val="2"/>
    </font>
    <font>
      <b/>
      <sz val="8"/>
      <name val="Bookman Old Style"/>
      <family val="1"/>
    </font>
    <font>
      <b/>
      <sz val="9"/>
      <color indexed="64"/>
      <name val="Arial"/>
      <family val="2"/>
    </font>
    <font>
      <b/>
      <sz val="11"/>
      <name val="Arial"/>
      <family val="2"/>
    </font>
    <font>
      <sz val="9"/>
      <color indexed="8"/>
      <name val="Arial"/>
      <family val="2"/>
    </font>
    <font>
      <b/>
      <sz val="9"/>
      <color indexed="8"/>
      <name val="Arial"/>
      <family val="2"/>
    </font>
    <font>
      <b/>
      <sz val="11"/>
      <color indexed="64"/>
      <name val="Arial"/>
      <family val="2"/>
    </font>
    <font>
      <b/>
      <sz val="10"/>
      <color indexed="64"/>
      <name val="Arial"/>
      <family val="2"/>
    </font>
    <font>
      <sz val="12"/>
      <name val="Arial"/>
      <family val="2"/>
    </font>
  </fonts>
  <fills count="8">
    <fill>
      <patternFill patternType="none"/>
    </fill>
    <fill>
      <patternFill patternType="gray125"/>
    </fill>
    <fill>
      <patternFill patternType="solid">
        <fgColor theme="2" tint="-0.49998474074526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s>
  <borders count="19">
    <border>
      <left/>
      <right/>
      <top/>
      <bottom/>
      <diagonal/>
    </border>
    <border>
      <left/>
      <right style="double">
        <color indexed="64"/>
      </right>
      <top/>
      <bottom/>
      <diagonal/>
    </border>
    <border>
      <left style="double">
        <color indexed="64"/>
      </left>
      <right/>
      <top/>
      <bottom/>
      <diagonal/>
    </border>
    <border>
      <left/>
      <right/>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9" fillId="0" borderId="0"/>
  </cellStyleXfs>
  <cellXfs count="201">
    <xf numFmtId="0" fontId="0" fillId="0" borderId="0" xfId="0"/>
    <xf numFmtId="0" fontId="11" fillId="0" borderId="0" xfId="0" applyFont="1"/>
    <xf numFmtId="0" fontId="0" fillId="2" borderId="0" xfId="0" applyFill="1"/>
    <xf numFmtId="0" fontId="1" fillId="0" borderId="0" xfId="0" applyFont="1"/>
    <xf numFmtId="0" fontId="12" fillId="0" borderId="0" xfId="0" applyFont="1"/>
    <xf numFmtId="0" fontId="0" fillId="3" borderId="0" xfId="0" applyFill="1"/>
    <xf numFmtId="0" fontId="0" fillId="4" borderId="0" xfId="0" applyFill="1"/>
    <xf numFmtId="0" fontId="0" fillId="0" borderId="0" xfId="0" applyFill="1"/>
    <xf numFmtId="0" fontId="0" fillId="5" borderId="0" xfId="0" applyFill="1"/>
    <xf numFmtId="0" fontId="1" fillId="0" borderId="0" xfId="0" applyFont="1" applyFill="1"/>
    <xf numFmtId="0" fontId="9" fillId="0" borderId="0" xfId="1" applyFont="1" applyFill="1" applyBorder="1" applyAlignment="1"/>
    <xf numFmtId="0" fontId="1" fillId="0" borderId="0" xfId="1" applyBorder="1" applyAlignment="1"/>
    <xf numFmtId="0" fontId="1" fillId="0" borderId="0" xfId="1"/>
    <xf numFmtId="0" fontId="1" fillId="0" borderId="0" xfId="1" applyBorder="1"/>
    <xf numFmtId="0" fontId="9" fillId="0" borderId="0" xfId="1" applyFont="1" applyBorder="1" applyAlignment="1"/>
    <xf numFmtId="0" fontId="9" fillId="0" borderId="0" xfId="1" applyFont="1" applyBorder="1"/>
    <xf numFmtId="49" fontId="5" fillId="0" borderId="0" xfId="1" applyNumberFormat="1" applyFont="1" applyBorder="1" applyAlignment="1">
      <alignment horizontal="center" vertical="center"/>
    </xf>
    <xf numFmtId="0" fontId="9" fillId="0" borderId="0" xfId="1" applyFont="1" applyAlignment="1"/>
    <xf numFmtId="0" fontId="4" fillId="0" borderId="0" xfId="1" applyFont="1" applyBorder="1" applyAlignment="1">
      <alignment horizontal="center" vertical="center" wrapText="1"/>
    </xf>
    <xf numFmtId="0" fontId="3" fillId="0" borderId="0" xfId="1" applyFont="1" applyAlignment="1"/>
    <xf numFmtId="0" fontId="1" fillId="0" borderId="0" xfId="1" applyFont="1"/>
    <xf numFmtId="0" fontId="0" fillId="6" borderId="0" xfId="0" applyFill="1"/>
    <xf numFmtId="0" fontId="1" fillId="6" borderId="0" xfId="0" applyFont="1" applyFill="1"/>
    <xf numFmtId="0" fontId="2" fillId="0" borderId="0" xfId="1" applyFont="1" applyBorder="1" applyAlignment="1">
      <alignment horizontal="center" vertical="center" wrapText="1"/>
    </xf>
    <xf numFmtId="0" fontId="31" fillId="0" borderId="0" xfId="1" applyFont="1" applyBorder="1" applyAlignment="1">
      <alignment horizontal="center" vertical="center" wrapText="1"/>
    </xf>
    <xf numFmtId="0" fontId="34" fillId="7" borderId="0" xfId="0" applyFont="1" applyFill="1"/>
    <xf numFmtId="0" fontId="13" fillId="7" borderId="0" xfId="0" applyFont="1" applyFill="1"/>
    <xf numFmtId="0" fontId="1" fillId="7" borderId="0" xfId="0" applyFont="1" applyFill="1"/>
    <xf numFmtId="0" fontId="0" fillId="7" borderId="0" xfId="0" applyFill="1"/>
    <xf numFmtId="0" fontId="16" fillId="7" borderId="0" xfId="0" applyFont="1" applyFill="1" applyBorder="1"/>
    <xf numFmtId="0" fontId="16" fillId="7" borderId="0" xfId="0" applyFont="1" applyFill="1" applyBorder="1" applyAlignment="1">
      <alignment horizontal="center" vertical="center"/>
    </xf>
    <xf numFmtId="0" fontId="23" fillId="7" borderId="0" xfId="0" applyFont="1" applyFill="1" applyBorder="1" applyAlignment="1">
      <alignment horizontal="center" vertical="center"/>
    </xf>
    <xf numFmtId="0" fontId="35" fillId="7" borderId="8" xfId="0" applyFont="1" applyFill="1" applyBorder="1" applyAlignment="1">
      <alignment horizontal="center"/>
    </xf>
    <xf numFmtId="0" fontId="13" fillId="7" borderId="4" xfId="0" applyFont="1" applyFill="1" applyBorder="1" applyAlignment="1"/>
    <xf numFmtId="0" fontId="24" fillId="7" borderId="0" xfId="0" applyFont="1" applyFill="1" applyBorder="1" applyAlignment="1"/>
    <xf numFmtId="0" fontId="16" fillId="7" borderId="0" xfId="0" applyFont="1" applyFill="1" applyBorder="1" applyAlignment="1"/>
    <xf numFmtId="0" fontId="34" fillId="7" borderId="2" xfId="0" applyFont="1" applyFill="1" applyBorder="1" applyAlignment="1"/>
    <xf numFmtId="0" fontId="13" fillId="7" borderId="0" xfId="0" applyFont="1" applyFill="1" applyAlignment="1"/>
    <xf numFmtId="0" fontId="25" fillId="7" borderId="0" xfId="0" applyFont="1" applyFill="1" applyBorder="1" applyAlignment="1"/>
    <xf numFmtId="0" fontId="16" fillId="7" borderId="0" xfId="0" applyFont="1" applyFill="1"/>
    <xf numFmtId="0" fontId="17"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xf numFmtId="0" fontId="36" fillId="7" borderId="2" xfId="0" applyFont="1" applyFill="1" applyBorder="1" applyAlignment="1"/>
    <xf numFmtId="0" fontId="19" fillId="7" borderId="0" xfId="0" applyFont="1" applyFill="1" applyBorder="1" applyAlignment="1">
      <alignment vertical="center"/>
    </xf>
    <xf numFmtId="0" fontId="20" fillId="7" borderId="0" xfId="0" applyFont="1" applyFill="1" applyBorder="1" applyAlignment="1">
      <alignment vertical="center"/>
    </xf>
    <xf numFmtId="0" fontId="19" fillId="7" borderId="0" xfId="0" applyFont="1" applyFill="1" applyBorder="1" applyAlignment="1">
      <alignment horizontal="center" vertical="center"/>
    </xf>
    <xf numFmtId="0" fontId="15" fillId="7" borderId="0" xfId="0" applyFont="1" applyFill="1" applyAlignment="1"/>
    <xf numFmtId="0" fontId="19" fillId="7" borderId="0" xfId="0" applyFont="1" applyFill="1" applyBorder="1" applyAlignment="1"/>
    <xf numFmtId="0" fontId="19" fillId="7" borderId="0" xfId="0" applyFont="1" applyFill="1" applyBorder="1"/>
    <xf numFmtId="0" fontId="35" fillId="7" borderId="2" xfId="1" applyFont="1" applyFill="1" applyBorder="1"/>
    <xf numFmtId="0" fontId="13" fillId="7" borderId="0" xfId="0" applyFont="1" applyFill="1" applyBorder="1"/>
    <xf numFmtId="0" fontId="18" fillId="7" borderId="0" xfId="0" applyFont="1" applyFill="1"/>
    <xf numFmtId="0" fontId="18" fillId="7" borderId="0" xfId="0" applyFont="1" applyFill="1" applyBorder="1" applyAlignment="1">
      <alignment horizontal="center"/>
    </xf>
    <xf numFmtId="0" fontId="13" fillId="7" borderId="0" xfId="0" applyFont="1" applyFill="1" applyBorder="1" applyAlignment="1"/>
    <xf numFmtId="0" fontId="35" fillId="7" borderId="13" xfId="1" applyFont="1" applyFill="1" applyBorder="1"/>
    <xf numFmtId="0" fontId="13" fillId="7" borderId="3" xfId="0" applyFont="1" applyFill="1" applyBorder="1"/>
    <xf numFmtId="0" fontId="21" fillId="7" borderId="0" xfId="0" applyFont="1" applyFill="1" applyBorder="1"/>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4" fontId="8" fillId="7" borderId="6" xfId="0" applyNumberFormat="1" applyFont="1" applyFill="1" applyBorder="1" applyAlignment="1">
      <alignment horizontal="center" vertical="center"/>
    </xf>
    <xf numFmtId="0" fontId="8" fillId="7" borderId="11" xfId="0" applyFont="1" applyFill="1" applyBorder="1" applyAlignment="1">
      <alignment horizontal="center" vertical="center"/>
    </xf>
    <xf numFmtId="0" fontId="7" fillId="7" borderId="0" xfId="0" applyFont="1" applyFill="1" applyBorder="1"/>
    <xf numFmtId="0" fontId="22" fillId="7" borderId="0" xfId="0" applyFont="1" applyFill="1" applyBorder="1"/>
    <xf numFmtId="0" fontId="22" fillId="7" borderId="0" xfId="0" applyFont="1" applyFill="1" applyBorder="1" applyAlignment="1">
      <alignment horizontal="center" vertical="center"/>
    </xf>
    <xf numFmtId="0" fontId="7" fillId="7" borderId="0" xfId="0" applyFont="1" applyFill="1"/>
    <xf numFmtId="49" fontId="43" fillId="7" borderId="9" xfId="1" applyNumberFormat="1" applyFont="1" applyFill="1" applyBorder="1" applyAlignment="1">
      <alignment vertical="top"/>
    </xf>
    <xf numFmtId="0" fontId="44" fillId="7" borderId="9" xfId="1" applyFont="1" applyFill="1" applyBorder="1" applyAlignment="1">
      <alignment horizontal="center" vertical="center" wrapText="1"/>
    </xf>
    <xf numFmtId="0" fontId="43" fillId="7" borderId="9" xfId="1" applyFont="1" applyFill="1" applyBorder="1" applyAlignment="1">
      <alignment horizontal="center" vertical="top"/>
    </xf>
    <xf numFmtId="4" fontId="43" fillId="7" borderId="9" xfId="1" applyNumberFormat="1" applyFont="1" applyFill="1" applyBorder="1" applyAlignment="1">
      <alignment horizontal="center" vertical="top"/>
    </xf>
    <xf numFmtId="164" fontId="43" fillId="7" borderId="9" xfId="1" applyNumberFormat="1" applyFont="1" applyFill="1" applyBorder="1" applyAlignment="1">
      <alignment horizontal="center" vertical="top"/>
    </xf>
    <xf numFmtId="164" fontId="43" fillId="7" borderId="9" xfId="1" applyNumberFormat="1" applyFont="1" applyFill="1" applyBorder="1" applyAlignment="1">
      <alignment horizontal="right" vertical="top"/>
    </xf>
    <xf numFmtId="0" fontId="1" fillId="7" borderId="0" xfId="1" applyFill="1" applyBorder="1"/>
    <xf numFmtId="0" fontId="13" fillId="7" borderId="0" xfId="1" applyFont="1" applyFill="1" applyBorder="1" applyAlignment="1">
      <alignment horizontal="center" vertical="top"/>
    </xf>
    <xf numFmtId="0" fontId="1" fillId="7" borderId="0" xfId="1" applyFill="1"/>
    <xf numFmtId="0" fontId="7" fillId="7" borderId="9" xfId="0" applyFont="1" applyFill="1" applyBorder="1" applyAlignment="1">
      <alignment horizontal="left" vertical="top"/>
    </xf>
    <xf numFmtId="0" fontId="45" fillId="7" borderId="9" xfId="0" applyFont="1" applyFill="1" applyBorder="1" applyAlignment="1">
      <alignment horizontal="justify" wrapText="1"/>
    </xf>
    <xf numFmtId="0" fontId="1" fillId="7" borderId="9" xfId="0" applyFont="1" applyFill="1" applyBorder="1" applyAlignment="1">
      <alignment horizontal="center" vertical="top"/>
    </xf>
    <xf numFmtId="4" fontId="9" fillId="7" borderId="9" xfId="0" applyNumberFormat="1" applyFont="1" applyFill="1" applyBorder="1" applyAlignment="1">
      <alignment horizontal="center" vertical="top"/>
    </xf>
    <xf numFmtId="164" fontId="1" fillId="7" borderId="15" xfId="0" applyNumberFormat="1" applyFont="1" applyFill="1" applyBorder="1" applyAlignment="1">
      <alignment horizontal="center" vertical="top"/>
    </xf>
    <xf numFmtId="164" fontId="9" fillId="7" borderId="9" xfId="0" applyNumberFormat="1" applyFont="1" applyFill="1" applyBorder="1" applyAlignment="1">
      <alignment vertical="top"/>
    </xf>
    <xf numFmtId="0" fontId="14" fillId="7" borderId="0" xfId="0" applyFont="1" applyFill="1" applyBorder="1" applyAlignment="1">
      <alignment horizontal="center" vertical="center"/>
    </xf>
    <xf numFmtId="0" fontId="7" fillId="7" borderId="0" xfId="0" applyFont="1" applyFill="1" applyBorder="1" applyAlignment="1">
      <alignment horizontal="justify" vertical="top"/>
    </xf>
    <xf numFmtId="0" fontId="45" fillId="7" borderId="9" xfId="0" applyFont="1" applyFill="1" applyBorder="1" applyAlignment="1">
      <alignment horizontal="justify" vertical="top" wrapText="1"/>
    </xf>
    <xf numFmtId="164" fontId="1" fillId="7" borderId="9" xfId="0" applyNumberFormat="1" applyFont="1" applyFill="1" applyBorder="1" applyAlignment="1">
      <alignment horizontal="center" vertical="top"/>
    </xf>
    <xf numFmtId="0" fontId="7" fillId="7" borderId="9" xfId="0" applyFont="1" applyFill="1" applyBorder="1" applyAlignment="1">
      <alignment horizontal="justify"/>
    </xf>
    <xf numFmtId="164" fontId="9" fillId="7" borderId="9" xfId="0" applyNumberFormat="1" applyFont="1" applyFill="1" applyBorder="1" applyAlignment="1">
      <alignment horizontal="center" vertical="top" wrapText="1"/>
    </xf>
    <xf numFmtId="164" fontId="9" fillId="7" borderId="16" xfId="0" applyNumberFormat="1" applyFont="1" applyFill="1" applyBorder="1" applyAlignment="1">
      <alignment horizontal="center" vertical="top" wrapText="1"/>
    </xf>
    <xf numFmtId="0" fontId="7" fillId="7" borderId="0" xfId="0" applyFont="1" applyFill="1" applyBorder="1" applyAlignment="1">
      <alignment horizontal="justify"/>
    </xf>
    <xf numFmtId="49" fontId="13" fillId="7" borderId="9" xfId="1" applyNumberFormat="1" applyFont="1" applyFill="1" applyBorder="1" applyAlignment="1">
      <alignment vertical="top"/>
    </xf>
    <xf numFmtId="0" fontId="13" fillId="7" borderId="9" xfId="1" applyFont="1" applyFill="1" applyBorder="1" applyAlignment="1">
      <alignment horizontal="justify" vertical="top"/>
    </xf>
    <xf numFmtId="0" fontId="13" fillId="7" borderId="9" xfId="1" applyFont="1" applyFill="1" applyBorder="1" applyAlignment="1">
      <alignment horizontal="center" vertical="top"/>
    </xf>
    <xf numFmtId="4" fontId="13" fillId="7" borderId="9" xfId="1" applyNumberFormat="1" applyFont="1" applyFill="1" applyBorder="1" applyAlignment="1">
      <alignment horizontal="center" vertical="top"/>
    </xf>
    <xf numFmtId="164" fontId="13" fillId="7" borderId="9" xfId="1" applyNumberFormat="1" applyFont="1" applyFill="1" applyBorder="1" applyAlignment="1">
      <alignment horizontal="center" vertical="top"/>
    </xf>
    <xf numFmtId="164" fontId="13" fillId="7" borderId="9" xfId="1" applyNumberFormat="1" applyFont="1" applyFill="1" applyBorder="1" applyAlignment="1">
      <alignment horizontal="right" vertical="top"/>
    </xf>
    <xf numFmtId="0" fontId="9" fillId="7" borderId="0" xfId="1" applyFont="1" applyFill="1" applyBorder="1"/>
    <xf numFmtId="0" fontId="7" fillId="7" borderId="0" xfId="1" applyFont="1" applyFill="1" applyBorder="1" applyAlignment="1">
      <alignment horizontal="center" vertical="top"/>
    </xf>
    <xf numFmtId="0" fontId="9" fillId="7" borderId="0" xfId="1" applyFont="1" applyFill="1"/>
    <xf numFmtId="0" fontId="7" fillId="7" borderId="9" xfId="1" applyNumberFormat="1" applyFont="1" applyFill="1" applyBorder="1" applyAlignment="1">
      <alignment horizontal="justify" vertical="top" wrapText="1"/>
    </xf>
    <xf numFmtId="0" fontId="7" fillId="7" borderId="9" xfId="1" applyFont="1" applyFill="1" applyBorder="1" applyAlignment="1">
      <alignment horizontal="justify" vertical="top" wrapText="1"/>
    </xf>
    <xf numFmtId="0" fontId="7" fillId="7" borderId="9" xfId="0" applyFont="1" applyFill="1" applyBorder="1" applyAlignment="1">
      <alignment horizontal="justify" vertical="top" wrapText="1"/>
    </xf>
    <xf numFmtId="2" fontId="9" fillId="7" borderId="9" xfId="0" applyNumberFormat="1" applyFont="1" applyFill="1" applyBorder="1" applyAlignment="1">
      <alignment horizontal="center" vertical="top"/>
    </xf>
    <xf numFmtId="4" fontId="9" fillId="7" borderId="9" xfId="0" applyNumberFormat="1" applyFont="1" applyFill="1" applyBorder="1" applyAlignment="1">
      <alignment horizontal="center" vertical="center"/>
    </xf>
    <xf numFmtId="4" fontId="0" fillId="7" borderId="9" xfId="0" applyNumberFormat="1" applyFill="1" applyBorder="1" applyAlignment="1">
      <alignment horizontal="center" vertical="center"/>
    </xf>
    <xf numFmtId="0" fontId="43" fillId="7" borderId="0" xfId="0" applyFont="1" applyFill="1" applyBorder="1" applyAlignment="1">
      <alignment horizontal="center" vertical="top"/>
    </xf>
    <xf numFmtId="4" fontId="13" fillId="7" borderId="0" xfId="0" applyNumberFormat="1" applyFont="1" applyFill="1" applyBorder="1" applyAlignment="1">
      <alignment horizontal="center" vertical="top"/>
    </xf>
    <xf numFmtId="164" fontId="43" fillId="7" borderId="0" xfId="0" applyNumberFormat="1" applyFont="1" applyFill="1" applyBorder="1" applyAlignment="1">
      <alignment horizontal="center" vertical="top"/>
    </xf>
    <xf numFmtId="164" fontId="43" fillId="7" borderId="0" xfId="0" applyNumberFormat="1" applyFont="1" applyFill="1" applyBorder="1" applyAlignment="1">
      <alignment horizontal="right" vertical="top"/>
    </xf>
    <xf numFmtId="0" fontId="47" fillId="7" borderId="0" xfId="2" applyFont="1" applyFill="1" applyBorder="1" applyAlignment="1">
      <alignment horizontal="center" vertical="center"/>
    </xf>
    <xf numFmtId="0" fontId="43" fillId="7" borderId="0" xfId="3" applyFont="1" applyFill="1" applyBorder="1" applyAlignment="1">
      <alignment horizontal="center" vertical="top"/>
    </xf>
    <xf numFmtId="0" fontId="8" fillId="7" borderId="9" xfId="1" applyFont="1" applyFill="1" applyBorder="1" applyAlignment="1">
      <alignment horizontal="justify" vertical="top" wrapText="1"/>
    </xf>
    <xf numFmtId="0" fontId="13" fillId="7" borderId="9" xfId="1" applyFont="1" applyFill="1" applyBorder="1" applyAlignment="1">
      <alignment horizontal="justify" vertical="top" wrapText="1"/>
    </xf>
    <xf numFmtId="4" fontId="1" fillId="7" borderId="9" xfId="1" applyNumberFormat="1" applyFont="1" applyFill="1" applyBorder="1" applyAlignment="1">
      <alignment horizontal="center" vertical="top"/>
    </xf>
    <xf numFmtId="164" fontId="1" fillId="7" borderId="9" xfId="1" applyNumberFormat="1" applyFont="1" applyFill="1" applyBorder="1" applyAlignment="1">
      <alignment horizontal="center" vertical="top"/>
    </xf>
    <xf numFmtId="164" fontId="1" fillId="7" borderId="9" xfId="1" applyNumberFormat="1" applyFont="1" applyFill="1" applyBorder="1" applyAlignment="1">
      <alignment horizontal="right" vertical="top"/>
    </xf>
    <xf numFmtId="0" fontId="14" fillId="7" borderId="0" xfId="1" applyFont="1" applyFill="1" applyBorder="1" applyAlignment="1">
      <alignment horizontal="center" vertical="top"/>
    </xf>
    <xf numFmtId="4" fontId="14" fillId="7" borderId="0" xfId="1" applyNumberFormat="1" applyFont="1" applyFill="1" applyBorder="1" applyAlignment="1">
      <alignment horizontal="center" vertical="top"/>
    </xf>
    <xf numFmtId="164" fontId="14" fillId="7" borderId="0" xfId="1" applyNumberFormat="1" applyFont="1" applyFill="1" applyBorder="1" applyAlignment="1">
      <alignment horizontal="center" vertical="top"/>
    </xf>
    <xf numFmtId="164" fontId="14" fillId="7" borderId="0" xfId="1" applyNumberFormat="1" applyFont="1" applyFill="1" applyBorder="1" applyAlignment="1">
      <alignment horizontal="right" vertical="top"/>
    </xf>
    <xf numFmtId="0" fontId="1" fillId="7" borderId="9" xfId="1" applyFill="1" applyBorder="1" applyAlignment="1">
      <alignment horizontal="center" vertical="top"/>
    </xf>
    <xf numFmtId="164" fontId="48" fillId="7" borderId="0" xfId="1" applyNumberFormat="1" applyFont="1" applyFill="1" applyBorder="1" applyAlignment="1">
      <alignment horizontal="right" vertical="top"/>
    </xf>
    <xf numFmtId="164" fontId="9" fillId="7" borderId="9" xfId="0" applyNumberFormat="1" applyFont="1" applyFill="1" applyBorder="1" applyAlignment="1">
      <alignment horizontal="center" vertical="top"/>
    </xf>
    <xf numFmtId="164" fontId="0" fillId="7" borderId="9" xfId="0" applyNumberFormat="1" applyFill="1" applyBorder="1" applyAlignment="1">
      <alignment horizontal="center" vertical="top"/>
    </xf>
    <xf numFmtId="0" fontId="43" fillId="7" borderId="0" xfId="0" applyFont="1" applyFill="1" applyBorder="1" applyAlignment="1">
      <alignment horizontal="center" vertical="center" wrapText="1"/>
    </xf>
    <xf numFmtId="0" fontId="8" fillId="7" borderId="0" xfId="1" applyFont="1" applyFill="1" applyBorder="1" applyAlignment="1">
      <alignment horizontal="center" vertical="top"/>
    </xf>
    <xf numFmtId="0" fontId="7" fillId="7" borderId="9" xfId="0" applyFont="1" applyFill="1" applyBorder="1" applyAlignment="1">
      <alignment horizontal="justify" vertical="top"/>
    </xf>
    <xf numFmtId="4" fontId="1" fillId="7" borderId="9" xfId="0" applyNumberFormat="1" applyFont="1" applyFill="1" applyBorder="1" applyAlignment="1">
      <alignment horizontal="center" vertical="top"/>
    </xf>
    <xf numFmtId="0" fontId="0" fillId="7" borderId="9" xfId="0" applyFill="1" applyBorder="1" applyAlignment="1">
      <alignment horizontal="center" vertical="top"/>
    </xf>
    <xf numFmtId="164" fontId="1" fillId="7" borderId="9" xfId="0" applyNumberFormat="1" applyFont="1" applyFill="1" applyBorder="1" applyAlignment="1">
      <alignment horizontal="right" vertical="top"/>
    </xf>
    <xf numFmtId="0" fontId="0" fillId="7" borderId="0" xfId="0" applyFill="1" applyBorder="1"/>
    <xf numFmtId="0" fontId="13" fillId="7" borderId="9" xfId="1" applyNumberFormat="1" applyFont="1" applyFill="1" applyBorder="1" applyAlignment="1">
      <alignment horizontal="center" vertical="top"/>
    </xf>
    <xf numFmtId="0" fontId="13" fillId="7" borderId="9" xfId="0" applyFont="1" applyFill="1" applyBorder="1" applyAlignment="1">
      <alignment horizontal="justify" vertical="top" wrapText="1"/>
    </xf>
    <xf numFmtId="0" fontId="13" fillId="7" borderId="9" xfId="0" applyFont="1" applyFill="1" applyBorder="1" applyAlignment="1">
      <alignment horizontal="center" vertical="top"/>
    </xf>
    <xf numFmtId="0" fontId="14" fillId="7" borderId="0" xfId="0" applyFont="1" applyFill="1" applyBorder="1" applyAlignment="1">
      <alignment horizontal="center" vertical="top"/>
    </xf>
    <xf numFmtId="4" fontId="14" fillId="7" borderId="0" xfId="0" applyNumberFormat="1" applyFont="1" applyFill="1" applyBorder="1" applyAlignment="1">
      <alignment horizontal="center" vertical="top"/>
    </xf>
    <xf numFmtId="164" fontId="14" fillId="7" borderId="0" xfId="0" applyNumberFormat="1" applyFont="1" applyFill="1" applyBorder="1" applyAlignment="1">
      <alignment horizontal="center" vertical="top"/>
    </xf>
    <xf numFmtId="164" fontId="14" fillId="7" borderId="0" xfId="0" applyNumberFormat="1" applyFont="1" applyFill="1" applyBorder="1" applyAlignment="1">
      <alignment horizontal="right" vertical="top"/>
    </xf>
    <xf numFmtId="2" fontId="13" fillId="7" borderId="9" xfId="1" applyNumberFormat="1" applyFont="1" applyFill="1" applyBorder="1" applyAlignment="1">
      <alignment horizontal="center" vertical="top"/>
    </xf>
    <xf numFmtId="0" fontId="8" fillId="7" borderId="9" xfId="0" applyFont="1" applyFill="1" applyBorder="1" applyAlignment="1">
      <alignment horizontal="justify" vertical="top" wrapText="1"/>
    </xf>
    <xf numFmtId="0" fontId="13" fillId="7" borderId="9" xfId="0" applyFont="1" applyFill="1" applyBorder="1" applyAlignment="1">
      <alignment horizontal="justify" vertical="top"/>
    </xf>
    <xf numFmtId="0" fontId="8" fillId="7" borderId="9" xfId="0" applyFont="1" applyFill="1" applyBorder="1" applyAlignment="1">
      <alignment horizontal="justify" vertical="top"/>
    </xf>
    <xf numFmtId="0" fontId="32" fillId="7" borderId="9" xfId="0" applyFont="1" applyFill="1" applyBorder="1" applyAlignment="1">
      <alignment horizontal="center" wrapText="1"/>
    </xf>
    <xf numFmtId="0" fontId="0" fillId="7" borderId="9" xfId="0" applyFill="1" applyBorder="1" applyAlignment="1">
      <alignment horizontal="center" vertical="center"/>
    </xf>
    <xf numFmtId="2" fontId="9" fillId="7" borderId="9" xfId="0" applyNumberFormat="1" applyFont="1" applyFill="1" applyBorder="1" applyAlignment="1">
      <alignment horizontal="center" vertical="center"/>
    </xf>
    <xf numFmtId="0" fontId="7" fillId="7" borderId="9" xfId="0" applyFont="1" applyFill="1" applyBorder="1" applyAlignment="1">
      <alignment vertical="top"/>
    </xf>
    <xf numFmtId="0" fontId="49" fillId="7" borderId="0" xfId="1" applyFont="1" applyFill="1" applyBorder="1" applyAlignment="1">
      <alignment wrapText="1"/>
    </xf>
    <xf numFmtId="0" fontId="9" fillId="7" borderId="9" xfId="0" applyFont="1" applyFill="1" applyBorder="1" applyAlignment="1">
      <alignment horizontal="center" vertical="top"/>
    </xf>
    <xf numFmtId="0" fontId="7" fillId="7" borderId="9" xfId="1" applyFont="1" applyFill="1" applyBorder="1" applyAlignment="1">
      <alignment horizontal="justify" vertical="top"/>
    </xf>
    <xf numFmtId="0" fontId="13" fillId="7" borderId="17" xfId="1" applyFont="1" applyFill="1" applyBorder="1" applyAlignment="1">
      <alignment horizontal="justify" vertical="top"/>
    </xf>
    <xf numFmtId="0" fontId="9" fillId="7" borderId="9" xfId="0" applyFont="1" applyFill="1" applyBorder="1" applyAlignment="1">
      <alignment horizontal="left" vertical="top"/>
    </xf>
    <xf numFmtId="0" fontId="32" fillId="7" borderId="9" xfId="0" applyFont="1" applyFill="1" applyBorder="1" applyAlignment="1">
      <alignment horizontal="center"/>
    </xf>
    <xf numFmtId="0" fontId="0" fillId="7" borderId="9" xfId="0" applyFill="1" applyBorder="1"/>
    <xf numFmtId="4" fontId="1" fillId="7" borderId="9" xfId="0" applyNumberFormat="1" applyFont="1" applyFill="1" applyBorder="1" applyAlignment="1">
      <alignment horizontal="center" vertical="center" wrapText="1"/>
    </xf>
    <xf numFmtId="4" fontId="1" fillId="7" borderId="9" xfId="0" applyNumberFormat="1" applyFont="1" applyFill="1" applyBorder="1" applyAlignment="1">
      <alignment horizontal="center" vertical="center"/>
    </xf>
    <xf numFmtId="164" fontId="1" fillId="7" borderId="9" xfId="0" applyNumberFormat="1" applyFont="1" applyFill="1" applyBorder="1" applyAlignment="1">
      <alignment horizontal="center" vertical="top" wrapText="1"/>
    </xf>
    <xf numFmtId="2" fontId="9" fillId="7" borderId="9" xfId="0" applyNumberFormat="1" applyFont="1" applyFill="1" applyBorder="1" applyAlignment="1">
      <alignment horizontal="center" vertical="top" wrapText="1"/>
    </xf>
    <xf numFmtId="164" fontId="1" fillId="7" borderId="18" xfId="0" applyNumberFormat="1" applyFont="1" applyFill="1" applyBorder="1" applyAlignment="1">
      <alignment horizontal="center" vertical="top" wrapText="1"/>
    </xf>
    <xf numFmtId="49" fontId="37" fillId="7" borderId="14" xfId="0" applyNumberFormat="1" applyFont="1" applyFill="1" applyBorder="1" applyAlignment="1">
      <alignment vertical="top"/>
    </xf>
    <xf numFmtId="0" fontId="32" fillId="7" borderId="14" xfId="0" applyFont="1" applyFill="1" applyBorder="1" applyAlignment="1">
      <alignment horizontal="center" vertical="center"/>
    </xf>
    <xf numFmtId="0" fontId="6" fillId="7" borderId="14" xfId="0" applyFont="1" applyFill="1" applyBorder="1" applyAlignment="1">
      <alignment horizontal="center" vertical="top"/>
    </xf>
    <xf numFmtId="4" fontId="8" fillId="7" borderId="14" xfId="0" applyNumberFormat="1" applyFont="1" applyFill="1" applyBorder="1" applyAlignment="1">
      <alignment horizontal="center" vertical="top"/>
    </xf>
    <xf numFmtId="164" fontId="10" fillId="7" borderId="14" xfId="0" applyNumberFormat="1" applyFont="1" applyFill="1" applyBorder="1" applyAlignment="1">
      <alignment horizontal="center" vertical="top"/>
    </xf>
    <xf numFmtId="164" fontId="10" fillId="7" borderId="14" xfId="0" applyNumberFormat="1" applyFont="1" applyFill="1" applyBorder="1" applyAlignment="1">
      <alignment horizontal="right" vertical="top"/>
    </xf>
    <xf numFmtId="0" fontId="9" fillId="7" borderId="0" xfId="0" applyFont="1" applyFill="1" applyBorder="1"/>
    <xf numFmtId="0" fontId="18" fillId="7" borderId="0" xfId="0" applyFont="1" applyFill="1" applyBorder="1"/>
    <xf numFmtId="0" fontId="9" fillId="7" borderId="0" xfId="0" applyFont="1" applyFill="1"/>
    <xf numFmtId="49" fontId="38" fillId="7" borderId="9" xfId="0" applyNumberFormat="1" applyFont="1" applyFill="1" applyBorder="1" applyAlignment="1">
      <alignment vertical="top"/>
    </xf>
    <xf numFmtId="0" fontId="7" fillId="7" borderId="9" xfId="0" applyFont="1" applyFill="1" applyBorder="1" applyAlignment="1">
      <alignment horizontal="center" vertical="top"/>
    </xf>
    <xf numFmtId="4" fontId="7" fillId="7" borderId="9" xfId="0" applyNumberFormat="1" applyFont="1" applyFill="1" applyBorder="1" applyAlignment="1">
      <alignment horizontal="center" vertical="top"/>
    </xf>
    <xf numFmtId="164" fontId="10" fillId="7" borderId="9" xfId="0" applyNumberFormat="1" applyFont="1" applyFill="1" applyBorder="1" applyAlignment="1">
      <alignment horizontal="center" vertical="top"/>
    </xf>
    <xf numFmtId="164" fontId="10" fillId="7" borderId="9" xfId="0" applyNumberFormat="1" applyFont="1" applyFill="1" applyBorder="1" applyAlignment="1">
      <alignment horizontal="right" vertical="top"/>
    </xf>
    <xf numFmtId="0" fontId="22" fillId="7" borderId="0" xfId="0" applyFont="1" applyFill="1" applyBorder="1" applyAlignment="1">
      <alignment horizontal="center" vertical="top"/>
    </xf>
    <xf numFmtId="164" fontId="7" fillId="7" borderId="9" xfId="0" applyNumberFormat="1" applyFont="1" applyFill="1" applyBorder="1" applyAlignment="1">
      <alignment horizontal="center" vertical="top"/>
    </xf>
    <xf numFmtId="164" fontId="7" fillId="7" borderId="9" xfId="0" applyNumberFormat="1" applyFont="1" applyFill="1" applyBorder="1" applyAlignment="1">
      <alignment horizontal="right" vertical="top"/>
    </xf>
    <xf numFmtId="0" fontId="27" fillId="7" borderId="0" xfId="0" applyFont="1" applyFill="1" applyBorder="1"/>
    <xf numFmtId="0" fontId="28" fillId="7" borderId="0" xfId="0" applyFont="1" applyFill="1" applyBorder="1" applyAlignment="1"/>
    <xf numFmtId="0" fontId="29" fillId="7" borderId="0" xfId="0" applyFont="1" applyFill="1" applyBorder="1" applyAlignment="1"/>
    <xf numFmtId="0" fontId="9" fillId="7" borderId="9" xfId="0" applyFont="1" applyFill="1" applyBorder="1"/>
    <xf numFmtId="164" fontId="26" fillId="7" borderId="9" xfId="0" applyNumberFormat="1" applyFont="1" applyFill="1" applyBorder="1" applyAlignment="1">
      <alignment horizontal="center" vertical="top"/>
    </xf>
    <xf numFmtId="0" fontId="9" fillId="7" borderId="0" xfId="0" applyFont="1" applyFill="1" applyBorder="1" applyAlignment="1">
      <alignment horizontal="center"/>
    </xf>
    <xf numFmtId="0" fontId="38" fillId="7" borderId="0" xfId="0" applyFont="1" applyFill="1"/>
    <xf numFmtId="4" fontId="7" fillId="7" borderId="0" xfId="0" applyNumberFormat="1" applyFont="1" applyFill="1"/>
    <xf numFmtId="0" fontId="18" fillId="7" borderId="0" xfId="0" applyFont="1" applyFill="1" applyAlignment="1">
      <alignment horizontal="center" vertical="center"/>
    </xf>
    <xf numFmtId="0" fontId="19" fillId="7" borderId="0" xfId="0" applyFont="1" applyFill="1" applyAlignment="1">
      <alignment horizontal="center" vertical="center"/>
    </xf>
    <xf numFmtId="0" fontId="4" fillId="0" borderId="0" xfId="1" applyFont="1" applyBorder="1" applyAlignment="1">
      <alignment horizontal="center" wrapText="1"/>
    </xf>
    <xf numFmtId="0" fontId="4" fillId="0" borderId="0" xfId="1" applyFont="1" applyBorder="1" applyAlignment="1">
      <alignment horizontal="center" vertical="center"/>
    </xf>
    <xf numFmtId="0" fontId="40" fillId="0" borderId="0" xfId="1" applyNumberFormat="1" applyFont="1" applyBorder="1" applyAlignment="1">
      <alignment horizontal="center" vertical="top"/>
    </xf>
    <xf numFmtId="0" fontId="41" fillId="0" borderId="0" xfId="1" applyFont="1" applyBorder="1" applyAlignment="1">
      <alignment horizontal="center" vertical="center"/>
    </xf>
    <xf numFmtId="0" fontId="2" fillId="0" borderId="0" xfId="1" applyFont="1" applyBorder="1" applyAlignment="1">
      <alignment horizontal="center" vertical="center" wrapText="1"/>
    </xf>
    <xf numFmtId="0" fontId="31" fillId="0" borderId="0" xfId="1" applyFont="1" applyBorder="1" applyAlignment="1">
      <alignment horizontal="center" vertical="center" wrapText="1"/>
    </xf>
    <xf numFmtId="49" fontId="14" fillId="7" borderId="12" xfId="0" applyNumberFormat="1" applyFont="1" applyFill="1" applyBorder="1" applyAlignment="1">
      <alignment horizontal="left" vertical="center" wrapText="1"/>
    </xf>
    <xf numFmtId="0" fontId="42" fillId="7" borderId="4" xfId="0" applyFont="1" applyFill="1" applyBorder="1" applyAlignment="1">
      <alignment horizontal="center" vertical="center"/>
    </xf>
    <xf numFmtId="0" fontId="42" fillId="7" borderId="7" xfId="0" applyFont="1" applyFill="1" applyBorder="1" applyAlignment="1">
      <alignment horizontal="center" vertical="center"/>
    </xf>
    <xf numFmtId="0" fontId="33" fillId="7" borderId="0" xfId="0" applyFont="1" applyFill="1" applyAlignment="1">
      <alignment horizontal="center" vertical="center"/>
    </xf>
    <xf numFmtId="0" fontId="33" fillId="7" borderId="1" xfId="0" applyFont="1" applyFill="1" applyBorder="1" applyAlignment="1">
      <alignment horizontal="center" vertical="center"/>
    </xf>
    <xf numFmtId="0" fontId="39" fillId="7" borderId="3" xfId="0" applyFont="1" applyFill="1" applyBorder="1" applyAlignment="1">
      <alignment horizontal="center" vertical="center"/>
    </xf>
    <xf numFmtId="0" fontId="39" fillId="7" borderId="10" xfId="0" applyFont="1" applyFill="1" applyBorder="1" applyAlignment="1">
      <alignment horizontal="center" vertical="center"/>
    </xf>
    <xf numFmtId="0" fontId="30" fillId="7" borderId="0" xfId="0" applyFont="1" applyFill="1" applyAlignment="1">
      <alignment horizontal="center"/>
    </xf>
    <xf numFmtId="0" fontId="30" fillId="7" borderId="1" xfId="0" applyFont="1" applyFill="1" applyBorder="1" applyAlignment="1">
      <alignment horizontal="center"/>
    </xf>
    <xf numFmtId="0" fontId="30" fillId="7" borderId="0" xfId="0" applyFont="1" applyFill="1" applyAlignment="1">
      <alignment horizontal="center" vertical="top"/>
    </xf>
    <xf numFmtId="0" fontId="30" fillId="7" borderId="1" xfId="0" applyFont="1" applyFill="1" applyBorder="1" applyAlignment="1">
      <alignment horizontal="center" vertical="top"/>
    </xf>
  </cellXfs>
  <cellStyles count="5">
    <cellStyle name="Normal" xfId="0" builtinId="0"/>
    <cellStyle name="Normal 2" xfId="1"/>
    <cellStyle name="Normal 3" xfId="2"/>
    <cellStyle name="Normal 4" xfId="4"/>
    <cellStyle name="Normal 5"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08000"/>
      <color rgb="FF948B54"/>
      <color rgb="FF00FF00"/>
      <color rgb="FFFFFF00"/>
      <color rgb="FF9999FF"/>
      <color rgb="FF0000BC"/>
      <color rgb="FF000012"/>
      <color rgb="FF2F1FA7"/>
      <color rgb="FFEFF1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384769</xdr:colOff>
      <xdr:row>38</xdr:row>
      <xdr:rowOff>112633</xdr:rowOff>
    </xdr:from>
    <xdr:to>
      <xdr:col>9</xdr:col>
      <xdr:colOff>263674</xdr:colOff>
      <xdr:row>47</xdr:row>
      <xdr:rowOff>59308</xdr:rowOff>
    </xdr:to>
    <xdr:sp macro="" textlink="">
      <xdr:nvSpPr>
        <xdr:cNvPr id="2" name="1 Rectángulo"/>
        <xdr:cNvSpPr/>
      </xdr:nvSpPr>
      <xdr:spPr>
        <a:xfrm>
          <a:off x="994369" y="6265783"/>
          <a:ext cx="4755705" cy="1404000"/>
        </a:xfrm>
        <a:prstGeom prst="rect">
          <a:avLst/>
        </a:prstGeom>
        <a:noFill/>
        <a:ln>
          <a:solidFill>
            <a:srgbClr val="425284"/>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0</xdr:col>
      <xdr:colOff>263525</xdr:colOff>
      <xdr:row>2</xdr:row>
      <xdr:rowOff>34022</xdr:rowOff>
    </xdr:from>
    <xdr:to>
      <xdr:col>0</xdr:col>
      <xdr:colOff>407525</xdr:colOff>
      <xdr:row>51</xdr:row>
      <xdr:rowOff>25022</xdr:rowOff>
    </xdr:to>
    <xdr:sp macro="" textlink="">
      <xdr:nvSpPr>
        <xdr:cNvPr id="3" name="2 Rectángulo"/>
        <xdr:cNvSpPr/>
      </xdr:nvSpPr>
      <xdr:spPr>
        <a:xfrm>
          <a:off x="263525" y="357872"/>
          <a:ext cx="144000" cy="7925325"/>
        </a:xfrm>
        <a:prstGeom prst="rect">
          <a:avLst/>
        </a:prstGeom>
        <a:solidFill>
          <a:srgbClr val="425284"/>
        </a:solidFill>
        <a:ln>
          <a:solidFill>
            <a:srgbClr val="425284"/>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866775</xdr:colOff>
      <xdr:row>160</xdr:row>
      <xdr:rowOff>0</xdr:rowOff>
    </xdr:from>
    <xdr:to>
      <xdr:col>1</xdr:col>
      <xdr:colOff>868335</xdr:colOff>
      <xdr:row>172</xdr:row>
      <xdr:rowOff>87842</xdr:rowOff>
    </xdr:to>
    <xdr:pic>
      <xdr:nvPicPr>
        <xdr:cNvPr id="5" name="4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647825" y="32301"/>
          <a:ext cx="1560" cy="1128453"/>
        </a:xfrm>
        <a:prstGeom prst="rect">
          <a:avLst/>
        </a:prstGeom>
      </xdr:spPr>
    </xdr:pic>
    <xdr:clientData/>
  </xdr:twoCellAnchor>
  <xdr:twoCellAnchor editAs="oneCell">
    <xdr:from>
      <xdr:col>1</xdr:col>
      <xdr:colOff>866775</xdr:colOff>
      <xdr:row>160</xdr:row>
      <xdr:rowOff>0</xdr:rowOff>
    </xdr:from>
    <xdr:to>
      <xdr:col>1</xdr:col>
      <xdr:colOff>868335</xdr:colOff>
      <xdr:row>171</xdr:row>
      <xdr:rowOff>131314</xdr:rowOff>
    </xdr:to>
    <xdr:pic>
      <xdr:nvPicPr>
        <xdr:cNvPr id="11" name="10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0803850"/>
          <a:ext cx="1560" cy="2395278"/>
        </a:xfrm>
        <a:prstGeom prst="rect">
          <a:avLst/>
        </a:prstGeom>
      </xdr:spPr>
    </xdr:pic>
    <xdr:clientData/>
  </xdr:twoCellAnchor>
  <xdr:twoCellAnchor editAs="oneCell">
    <xdr:from>
      <xdr:col>1</xdr:col>
      <xdr:colOff>866775</xdr:colOff>
      <xdr:row>160</xdr:row>
      <xdr:rowOff>0</xdr:rowOff>
    </xdr:from>
    <xdr:to>
      <xdr:col>1</xdr:col>
      <xdr:colOff>868335</xdr:colOff>
      <xdr:row>170</xdr:row>
      <xdr:rowOff>169409</xdr:rowOff>
    </xdr:to>
    <xdr:pic>
      <xdr:nvPicPr>
        <xdr:cNvPr id="20" name="19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2327850"/>
          <a:ext cx="1560" cy="2242878"/>
        </a:xfrm>
        <a:prstGeom prst="rect">
          <a:avLst/>
        </a:prstGeom>
      </xdr:spPr>
    </xdr:pic>
    <xdr:clientData/>
  </xdr:twoCellAnchor>
  <xdr:twoCellAnchor editAs="oneCell">
    <xdr:from>
      <xdr:col>1</xdr:col>
      <xdr:colOff>866775</xdr:colOff>
      <xdr:row>160</xdr:row>
      <xdr:rowOff>0</xdr:rowOff>
    </xdr:from>
    <xdr:to>
      <xdr:col>1</xdr:col>
      <xdr:colOff>868335</xdr:colOff>
      <xdr:row>170</xdr:row>
      <xdr:rowOff>169412</xdr:rowOff>
    </xdr:to>
    <xdr:pic>
      <xdr:nvPicPr>
        <xdr:cNvPr id="21" name="20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3699450"/>
          <a:ext cx="1560" cy="2090478"/>
        </a:xfrm>
        <a:prstGeom prst="rect">
          <a:avLst/>
        </a:prstGeom>
      </xdr:spPr>
    </xdr:pic>
    <xdr:clientData/>
  </xdr:twoCellAnchor>
  <xdr:twoCellAnchor editAs="oneCell">
    <xdr:from>
      <xdr:col>1</xdr:col>
      <xdr:colOff>866775</xdr:colOff>
      <xdr:row>160</xdr:row>
      <xdr:rowOff>0</xdr:rowOff>
    </xdr:from>
    <xdr:to>
      <xdr:col>1</xdr:col>
      <xdr:colOff>868335</xdr:colOff>
      <xdr:row>170</xdr:row>
      <xdr:rowOff>177205</xdr:rowOff>
    </xdr:to>
    <xdr:pic>
      <xdr:nvPicPr>
        <xdr:cNvPr id="22" name="21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4918650"/>
          <a:ext cx="1560" cy="2090478"/>
        </a:xfrm>
        <a:prstGeom prst="rect">
          <a:avLst/>
        </a:prstGeom>
      </xdr:spPr>
    </xdr:pic>
    <xdr:clientData/>
  </xdr:twoCellAnchor>
  <xdr:twoCellAnchor editAs="oneCell">
    <xdr:from>
      <xdr:col>1</xdr:col>
      <xdr:colOff>866775</xdr:colOff>
      <xdr:row>160</xdr:row>
      <xdr:rowOff>0</xdr:rowOff>
    </xdr:from>
    <xdr:to>
      <xdr:col>1</xdr:col>
      <xdr:colOff>868335</xdr:colOff>
      <xdr:row>170</xdr:row>
      <xdr:rowOff>187595</xdr:rowOff>
    </xdr:to>
    <xdr:pic>
      <xdr:nvPicPr>
        <xdr:cNvPr id="25" name="24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4918650"/>
          <a:ext cx="1560" cy="2090478"/>
        </a:xfrm>
        <a:prstGeom prst="rect">
          <a:avLst/>
        </a:prstGeom>
      </xdr:spPr>
    </xdr:pic>
    <xdr:clientData/>
  </xdr:twoCellAnchor>
  <xdr:twoCellAnchor editAs="oneCell">
    <xdr:from>
      <xdr:col>1</xdr:col>
      <xdr:colOff>866775</xdr:colOff>
      <xdr:row>160</xdr:row>
      <xdr:rowOff>0</xdr:rowOff>
    </xdr:from>
    <xdr:to>
      <xdr:col>1</xdr:col>
      <xdr:colOff>868335</xdr:colOff>
      <xdr:row>272</xdr:row>
      <xdr:rowOff>104371</xdr:rowOff>
    </xdr:to>
    <xdr:pic>
      <xdr:nvPicPr>
        <xdr:cNvPr id="26" name="25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6137850"/>
          <a:ext cx="1560" cy="2090478"/>
        </a:xfrm>
        <a:prstGeom prst="rect">
          <a:avLst/>
        </a:prstGeom>
      </xdr:spPr>
    </xdr:pic>
    <xdr:clientData/>
  </xdr:twoCellAnchor>
  <xdr:twoCellAnchor editAs="oneCell">
    <xdr:from>
      <xdr:col>1</xdr:col>
      <xdr:colOff>866775</xdr:colOff>
      <xdr:row>160</xdr:row>
      <xdr:rowOff>0</xdr:rowOff>
    </xdr:from>
    <xdr:to>
      <xdr:col>1</xdr:col>
      <xdr:colOff>868335</xdr:colOff>
      <xdr:row>175</xdr:row>
      <xdr:rowOff>106199</xdr:rowOff>
    </xdr:to>
    <xdr:pic>
      <xdr:nvPicPr>
        <xdr:cNvPr id="27" name="26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7357050"/>
          <a:ext cx="1560" cy="2090478"/>
        </a:xfrm>
        <a:prstGeom prst="rect">
          <a:avLst/>
        </a:prstGeom>
      </xdr:spPr>
    </xdr:pic>
    <xdr:clientData/>
  </xdr:twoCellAnchor>
  <xdr:twoCellAnchor editAs="oneCell">
    <xdr:from>
      <xdr:col>1</xdr:col>
      <xdr:colOff>866775</xdr:colOff>
      <xdr:row>160</xdr:row>
      <xdr:rowOff>0</xdr:rowOff>
    </xdr:from>
    <xdr:to>
      <xdr:col>1</xdr:col>
      <xdr:colOff>868335</xdr:colOff>
      <xdr:row>175</xdr:row>
      <xdr:rowOff>106199</xdr:rowOff>
    </xdr:to>
    <xdr:pic>
      <xdr:nvPicPr>
        <xdr:cNvPr id="28" name="27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538525"/>
          <a:ext cx="1560" cy="2090478"/>
        </a:xfrm>
        <a:prstGeom prst="rect">
          <a:avLst/>
        </a:prstGeom>
      </xdr:spPr>
    </xdr:pic>
    <xdr:clientData/>
  </xdr:twoCellAnchor>
  <xdr:twoCellAnchor editAs="oneCell">
    <xdr:from>
      <xdr:col>1</xdr:col>
      <xdr:colOff>866775</xdr:colOff>
      <xdr:row>160</xdr:row>
      <xdr:rowOff>0</xdr:rowOff>
    </xdr:from>
    <xdr:to>
      <xdr:col>1</xdr:col>
      <xdr:colOff>868335</xdr:colOff>
      <xdr:row>210</xdr:row>
      <xdr:rowOff>57364</xdr:rowOff>
    </xdr:to>
    <xdr:pic>
      <xdr:nvPicPr>
        <xdr:cNvPr id="29" name="28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2605325"/>
          <a:ext cx="1560" cy="2090478"/>
        </a:xfrm>
        <a:prstGeom prst="rect">
          <a:avLst/>
        </a:prstGeom>
      </xdr:spPr>
    </xdr:pic>
    <xdr:clientData/>
  </xdr:twoCellAnchor>
  <xdr:twoCellAnchor editAs="oneCell">
    <xdr:from>
      <xdr:col>1</xdr:col>
      <xdr:colOff>866775</xdr:colOff>
      <xdr:row>160</xdr:row>
      <xdr:rowOff>0</xdr:rowOff>
    </xdr:from>
    <xdr:to>
      <xdr:col>1</xdr:col>
      <xdr:colOff>868335</xdr:colOff>
      <xdr:row>200</xdr:row>
      <xdr:rowOff>134732</xdr:rowOff>
    </xdr:to>
    <xdr:pic>
      <xdr:nvPicPr>
        <xdr:cNvPr id="23" name="22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081325"/>
          <a:ext cx="1560" cy="2090478"/>
        </a:xfrm>
        <a:prstGeom prst="rect">
          <a:avLst/>
        </a:prstGeom>
      </xdr:spPr>
    </xdr:pic>
    <xdr:clientData/>
  </xdr:twoCellAnchor>
  <xdr:twoCellAnchor editAs="oneCell">
    <xdr:from>
      <xdr:col>1</xdr:col>
      <xdr:colOff>866775</xdr:colOff>
      <xdr:row>160</xdr:row>
      <xdr:rowOff>0</xdr:rowOff>
    </xdr:from>
    <xdr:to>
      <xdr:col>1</xdr:col>
      <xdr:colOff>868335</xdr:colOff>
      <xdr:row>200</xdr:row>
      <xdr:rowOff>134732</xdr:rowOff>
    </xdr:to>
    <xdr:pic>
      <xdr:nvPicPr>
        <xdr:cNvPr id="24" name="23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081325"/>
          <a:ext cx="1560" cy="2090478"/>
        </a:xfrm>
        <a:prstGeom prst="rect">
          <a:avLst/>
        </a:prstGeom>
      </xdr:spPr>
    </xdr:pic>
    <xdr:clientData/>
  </xdr:twoCellAnchor>
  <xdr:twoCellAnchor editAs="oneCell">
    <xdr:from>
      <xdr:col>1</xdr:col>
      <xdr:colOff>866775</xdr:colOff>
      <xdr:row>160</xdr:row>
      <xdr:rowOff>0</xdr:rowOff>
    </xdr:from>
    <xdr:to>
      <xdr:col>1</xdr:col>
      <xdr:colOff>868335</xdr:colOff>
      <xdr:row>171</xdr:row>
      <xdr:rowOff>150362</xdr:rowOff>
    </xdr:to>
    <xdr:pic>
      <xdr:nvPicPr>
        <xdr:cNvPr id="30" name="29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9557325"/>
          <a:ext cx="1560" cy="2090478"/>
        </a:xfrm>
        <a:prstGeom prst="rect">
          <a:avLst/>
        </a:prstGeom>
      </xdr:spPr>
    </xdr:pic>
    <xdr:clientData/>
  </xdr:twoCellAnchor>
  <xdr:twoCellAnchor editAs="oneCell">
    <xdr:from>
      <xdr:col>1</xdr:col>
      <xdr:colOff>866775</xdr:colOff>
      <xdr:row>58</xdr:row>
      <xdr:rowOff>0</xdr:rowOff>
    </xdr:from>
    <xdr:to>
      <xdr:col>1</xdr:col>
      <xdr:colOff>868335</xdr:colOff>
      <xdr:row>60</xdr:row>
      <xdr:rowOff>195003</xdr:rowOff>
    </xdr:to>
    <xdr:pic>
      <xdr:nvPicPr>
        <xdr:cNvPr id="17" name="16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9977675"/>
          <a:ext cx="1560" cy="2395278"/>
        </a:xfrm>
        <a:prstGeom prst="rect">
          <a:avLst/>
        </a:prstGeom>
      </xdr:spPr>
    </xdr:pic>
    <xdr:clientData/>
  </xdr:twoCellAnchor>
  <xdr:twoCellAnchor editAs="oneCell">
    <xdr:from>
      <xdr:col>1</xdr:col>
      <xdr:colOff>866775</xdr:colOff>
      <xdr:row>58</xdr:row>
      <xdr:rowOff>0</xdr:rowOff>
    </xdr:from>
    <xdr:to>
      <xdr:col>1</xdr:col>
      <xdr:colOff>866775</xdr:colOff>
      <xdr:row>60</xdr:row>
      <xdr:rowOff>190500</xdr:rowOff>
    </xdr:to>
    <xdr:pic>
      <xdr:nvPicPr>
        <xdr:cNvPr id="18" name="4 Imagen" descr="LOGO LATINOAMERICANA DE INGENIERIA.jpg"/>
        <xdr:cNvPicPr>
          <a:picLocks noChangeAspect="1"/>
        </xdr:cNvPicPr>
      </xdr:nvPicPr>
      <xdr:blipFill>
        <a:blip xmlns:r="http://schemas.openxmlformats.org/officeDocument/2006/relationships" r:embed="rId1"/>
        <a:srcRect/>
        <a:stretch>
          <a:fillRect/>
        </a:stretch>
      </xdr:blipFill>
      <xdr:spPr bwMode="auto">
        <a:xfrm>
          <a:off x="1781175" y="49977675"/>
          <a:ext cx="0" cy="2390775"/>
        </a:xfrm>
        <a:prstGeom prst="rect">
          <a:avLst/>
        </a:prstGeom>
        <a:noFill/>
        <a:ln w="9525">
          <a:noFill/>
          <a:miter lim="800000"/>
          <a:headEnd/>
          <a:tailEnd/>
        </a:ln>
      </xdr:spPr>
    </xdr:pic>
    <xdr:clientData/>
  </xdr:twoCellAnchor>
  <xdr:twoCellAnchor editAs="oneCell">
    <xdr:from>
      <xdr:col>1</xdr:col>
      <xdr:colOff>866775</xdr:colOff>
      <xdr:row>57</xdr:row>
      <xdr:rowOff>0</xdr:rowOff>
    </xdr:from>
    <xdr:to>
      <xdr:col>1</xdr:col>
      <xdr:colOff>868335</xdr:colOff>
      <xdr:row>58</xdr:row>
      <xdr:rowOff>404553</xdr:rowOff>
    </xdr:to>
    <xdr:pic>
      <xdr:nvPicPr>
        <xdr:cNvPr id="19" name="18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9063275"/>
          <a:ext cx="1560" cy="3157278"/>
        </a:xfrm>
        <a:prstGeom prst="rect">
          <a:avLst/>
        </a:prstGeom>
      </xdr:spPr>
    </xdr:pic>
    <xdr:clientData/>
  </xdr:twoCellAnchor>
  <xdr:twoCellAnchor editAs="oneCell">
    <xdr:from>
      <xdr:col>1</xdr:col>
      <xdr:colOff>866775</xdr:colOff>
      <xdr:row>57</xdr:row>
      <xdr:rowOff>0</xdr:rowOff>
    </xdr:from>
    <xdr:to>
      <xdr:col>1</xdr:col>
      <xdr:colOff>866775</xdr:colOff>
      <xdr:row>58</xdr:row>
      <xdr:rowOff>400050</xdr:rowOff>
    </xdr:to>
    <xdr:pic>
      <xdr:nvPicPr>
        <xdr:cNvPr id="31" name="4 Imagen" descr="LOGO LATINOAMERICANA DE INGENIERIA.jpg"/>
        <xdr:cNvPicPr>
          <a:picLocks noChangeAspect="1"/>
        </xdr:cNvPicPr>
      </xdr:nvPicPr>
      <xdr:blipFill>
        <a:blip xmlns:r="http://schemas.openxmlformats.org/officeDocument/2006/relationships" r:embed="rId1"/>
        <a:srcRect/>
        <a:stretch>
          <a:fillRect/>
        </a:stretch>
      </xdr:blipFill>
      <xdr:spPr bwMode="auto">
        <a:xfrm>
          <a:off x="1781175" y="49063275"/>
          <a:ext cx="0" cy="31527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T1-SMA-Z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ZONA DE COBRO"/>
      <sheetName val="Hoja1"/>
    </sheetNames>
    <sheetDataSet>
      <sheetData sheetId="0">
        <row r="1">
          <cell r="A1"/>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10" Type="http://schemas.openxmlformats.org/officeDocument/2006/relationships/drawing" Target="../drawings/drawing2.xml"/><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B9" sqref="B9"/>
    </sheetView>
  </sheetViews>
  <sheetFormatPr baseColWidth="10" defaultRowHeight="12.75" x14ac:dyDescent="0.2"/>
  <cols>
    <col min="1" max="1" width="30.5703125" bestFit="1" customWidth="1"/>
    <col min="2" max="2" width="25.42578125" bestFit="1" customWidth="1"/>
  </cols>
  <sheetData>
    <row r="1" spans="1:3" x14ac:dyDescent="0.2">
      <c r="A1" s="3"/>
    </row>
    <row r="2" spans="1:3" x14ac:dyDescent="0.2">
      <c r="A2" t="s">
        <v>165</v>
      </c>
      <c r="B2" s="22" t="s">
        <v>167</v>
      </c>
      <c r="C2" t="s">
        <v>166</v>
      </c>
    </row>
    <row r="3" spans="1:3" x14ac:dyDescent="0.2">
      <c r="A3" s="3" t="s">
        <v>169</v>
      </c>
      <c r="B3" s="22" t="s">
        <v>170</v>
      </c>
    </row>
    <row r="4" spans="1:3" x14ac:dyDescent="0.2">
      <c r="A4" t="s">
        <v>163</v>
      </c>
      <c r="B4" s="22" t="s">
        <v>421</v>
      </c>
    </row>
    <row r="5" spans="1:3" x14ac:dyDescent="0.2">
      <c r="A5" s="3" t="s">
        <v>168</v>
      </c>
      <c r="B5" s="22" t="s">
        <v>167</v>
      </c>
    </row>
    <row r="6" spans="1:3" x14ac:dyDescent="0.2">
      <c r="A6" s="3" t="s">
        <v>171</v>
      </c>
      <c r="B6" s="22" t="s">
        <v>172</v>
      </c>
    </row>
    <row r="7" spans="1:3" x14ac:dyDescent="0.2">
      <c r="A7" t="s">
        <v>161</v>
      </c>
    </row>
    <row r="8" spans="1:3" x14ac:dyDescent="0.2">
      <c r="A8" s="22" t="s">
        <v>420</v>
      </c>
    </row>
    <row r="9" spans="1:3" x14ac:dyDescent="0.2">
      <c r="A9" t="s">
        <v>164</v>
      </c>
      <c r="B9" s="21" t="s">
        <v>422</v>
      </c>
    </row>
    <row r="26" spans="1:2" x14ac:dyDescent="0.2">
      <c r="A26" s="9"/>
      <c r="B26" s="9"/>
    </row>
    <row r="27" spans="1:2" x14ac:dyDescent="0.2">
      <c r="A27" s="9"/>
      <c r="B27" s="9"/>
    </row>
    <row r="28" spans="1:2" x14ac:dyDescent="0.2">
      <c r="A28" s="7"/>
      <c r="B28" s="9"/>
    </row>
    <row r="29" spans="1:2" x14ac:dyDescent="0.2">
      <c r="A29" s="9"/>
      <c r="B29" s="9"/>
    </row>
    <row r="30" spans="1:2" x14ac:dyDescent="0.2">
      <c r="A30" s="7"/>
      <c r="B30" s="7"/>
    </row>
    <row r="31" spans="1:2" x14ac:dyDescent="0.2">
      <c r="A31" s="7"/>
      <c r="B31" s="7"/>
    </row>
    <row r="32" spans="1:2" x14ac:dyDescent="0.2">
      <c r="A32" s="7"/>
      <c r="B32" s="7"/>
    </row>
    <row r="33" spans="1:2" x14ac:dyDescent="0.2">
      <c r="A33" s="7"/>
      <c r="B33"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showGridLines="0" showZeros="0" tabSelected="1" view="pageBreakPreview" zoomScale="70" zoomScaleNormal="70" zoomScaleSheetLayoutView="70" workbookViewId="0"/>
  </sheetViews>
  <sheetFormatPr baseColWidth="10" defaultColWidth="9.140625" defaultRowHeight="12.75" x14ac:dyDescent="0.2"/>
  <cols>
    <col min="1" max="1" width="9.140625" style="12" customWidth="1"/>
    <col min="2" max="6" width="9.140625" style="12"/>
    <col min="7" max="7" width="9.140625" style="12" customWidth="1"/>
    <col min="8" max="16384" width="9.140625" style="12"/>
  </cols>
  <sheetData>
    <row r="1" spans="1:7" ht="12.75" customHeight="1" x14ac:dyDescent="0.2">
      <c r="A1" s="11"/>
      <c r="B1" s="11"/>
      <c r="C1" s="11"/>
      <c r="D1" s="11"/>
      <c r="E1" s="11"/>
      <c r="F1" s="13"/>
      <c r="G1" s="13"/>
    </row>
    <row r="2" spans="1:7" ht="12.75" customHeight="1" x14ac:dyDescent="0.2">
      <c r="A2" s="11"/>
      <c r="B2" s="11"/>
      <c r="C2" s="11"/>
      <c r="D2" s="11"/>
      <c r="E2" s="11"/>
      <c r="F2" s="13"/>
      <c r="G2" s="13"/>
    </row>
    <row r="3" spans="1:7" ht="12.75" customHeight="1" x14ac:dyDescent="0.2">
      <c r="A3" s="11"/>
      <c r="B3" s="11"/>
      <c r="C3" s="11"/>
      <c r="D3" s="11"/>
      <c r="E3" s="11"/>
      <c r="F3" s="13"/>
      <c r="G3" s="13"/>
    </row>
    <row r="4" spans="1:7" ht="12.75" customHeight="1" x14ac:dyDescent="0.2">
      <c r="A4" s="11"/>
      <c r="B4" s="11"/>
      <c r="C4" s="11"/>
      <c r="D4" s="11"/>
      <c r="E4" s="11"/>
      <c r="F4" s="13"/>
      <c r="G4" s="13"/>
    </row>
    <row r="5" spans="1:7" ht="12.75" customHeight="1" x14ac:dyDescent="0.2">
      <c r="A5" s="11"/>
      <c r="B5" s="11"/>
      <c r="C5" s="11"/>
      <c r="D5" s="11"/>
      <c r="E5" s="11"/>
      <c r="F5" s="13"/>
      <c r="G5" s="13"/>
    </row>
    <row r="6" spans="1:7" ht="12.75" customHeight="1" x14ac:dyDescent="0.2">
      <c r="A6" s="11"/>
      <c r="B6" s="11"/>
      <c r="C6" s="11"/>
      <c r="D6" s="11"/>
      <c r="E6" s="11"/>
      <c r="F6" s="13"/>
      <c r="G6" s="13"/>
    </row>
    <row r="7" spans="1:7" ht="12.75" customHeight="1" x14ac:dyDescent="0.2">
      <c r="A7" s="11"/>
      <c r="B7" s="11"/>
      <c r="C7" s="11"/>
      <c r="D7" s="11"/>
      <c r="E7" s="11"/>
      <c r="F7" s="13"/>
      <c r="G7" s="13"/>
    </row>
    <row r="8" spans="1:7" ht="12.75" customHeight="1" x14ac:dyDescent="0.2">
      <c r="A8" s="11"/>
      <c r="B8" s="11"/>
      <c r="C8" s="11"/>
      <c r="D8" s="11"/>
      <c r="E8" s="11"/>
      <c r="F8" s="13"/>
      <c r="G8" s="13"/>
    </row>
    <row r="9" spans="1:7" ht="12.75" customHeight="1" x14ac:dyDescent="0.2">
      <c r="A9" s="11"/>
      <c r="B9" s="11"/>
      <c r="C9" s="11"/>
      <c r="D9" s="11"/>
      <c r="E9" s="11"/>
      <c r="F9" s="13"/>
      <c r="G9" s="13"/>
    </row>
    <row r="10" spans="1:7" ht="12.75" customHeight="1" x14ac:dyDescent="0.2">
      <c r="A10" s="11"/>
      <c r="B10" s="11"/>
      <c r="C10" s="11"/>
      <c r="D10" s="11"/>
      <c r="E10" s="11"/>
      <c r="F10" s="13"/>
      <c r="G10" s="13"/>
    </row>
    <row r="11" spans="1:7" ht="12.75" customHeight="1" x14ac:dyDescent="0.2">
      <c r="A11" s="11"/>
      <c r="B11" s="11"/>
      <c r="C11" s="11"/>
      <c r="D11" s="11"/>
      <c r="E11" s="11"/>
      <c r="F11" s="13"/>
      <c r="G11" s="13"/>
    </row>
    <row r="12" spans="1:7" ht="12.75" customHeight="1" x14ac:dyDescent="0.2">
      <c r="A12" s="11"/>
      <c r="B12" s="11"/>
      <c r="C12" s="11"/>
      <c r="D12" s="11"/>
      <c r="E12" s="11"/>
      <c r="F12" s="13"/>
      <c r="G12" s="13"/>
    </row>
    <row r="13" spans="1:7" ht="12.75" customHeight="1" x14ac:dyDescent="0.2">
      <c r="A13" s="11"/>
      <c r="B13" s="11"/>
      <c r="C13" s="11"/>
      <c r="D13" s="11"/>
      <c r="E13" s="11"/>
      <c r="F13" s="13"/>
      <c r="G13" s="13"/>
    </row>
    <row r="14" spans="1:7" ht="12.75" customHeight="1" x14ac:dyDescent="0.2">
      <c r="A14" s="11"/>
      <c r="B14" s="11"/>
      <c r="C14" s="11"/>
      <c r="D14" s="11"/>
      <c r="E14" s="11"/>
      <c r="F14" s="13"/>
      <c r="G14" s="13"/>
    </row>
    <row r="15" spans="1:7" ht="12.75" customHeight="1" x14ac:dyDescent="0.2">
      <c r="A15" s="11"/>
      <c r="B15" s="11"/>
      <c r="C15" s="11"/>
      <c r="D15" s="11"/>
      <c r="E15" s="11"/>
      <c r="F15" s="13"/>
      <c r="G15" s="13"/>
    </row>
    <row r="16" spans="1:7" ht="12.75" customHeight="1" x14ac:dyDescent="0.2">
      <c r="A16" s="11"/>
      <c r="B16" s="11"/>
      <c r="C16" s="11"/>
      <c r="D16" s="11"/>
      <c r="E16" s="11"/>
      <c r="F16" s="13"/>
      <c r="G16" s="13"/>
    </row>
    <row r="17" spans="1:11" ht="12.75" customHeight="1" x14ac:dyDescent="0.2">
      <c r="A17" s="11"/>
      <c r="B17" s="11"/>
      <c r="C17" s="11"/>
      <c r="D17" s="11"/>
      <c r="E17" s="11"/>
      <c r="F17" s="13"/>
      <c r="G17" s="13"/>
    </row>
    <row r="18" spans="1:11" ht="12.75" customHeight="1" x14ac:dyDescent="0.2">
      <c r="A18" s="11"/>
      <c r="B18" s="11"/>
      <c r="C18" s="11"/>
      <c r="D18" s="11"/>
      <c r="E18" s="11"/>
      <c r="F18" s="13"/>
      <c r="G18" s="13"/>
    </row>
    <row r="19" spans="1:11" ht="12.75" customHeight="1" x14ac:dyDescent="0.2">
      <c r="A19" s="11"/>
      <c r="B19" s="11"/>
      <c r="C19" s="11"/>
      <c r="D19" s="11"/>
      <c r="E19" s="11"/>
      <c r="F19" s="13"/>
      <c r="G19" s="13"/>
    </row>
    <row r="20" spans="1:11" ht="12.75" customHeight="1" x14ac:dyDescent="0.2">
      <c r="A20" s="187">
        <f>[1]DATOS!A1</f>
        <v>0</v>
      </c>
      <c r="B20" s="187"/>
      <c r="C20" s="187"/>
      <c r="D20" s="187"/>
      <c r="E20" s="187"/>
      <c r="F20" s="187"/>
      <c r="G20" s="187"/>
      <c r="H20" s="187"/>
      <c r="I20" s="187"/>
      <c r="J20" s="187"/>
      <c r="K20" s="187"/>
    </row>
    <row r="21" spans="1:11" ht="12.75" customHeight="1" x14ac:dyDescent="0.2">
      <c r="A21" s="187"/>
      <c r="B21" s="187"/>
      <c r="C21" s="187"/>
      <c r="D21" s="187"/>
      <c r="E21" s="187"/>
      <c r="F21" s="187"/>
      <c r="G21" s="187"/>
      <c r="H21" s="187"/>
      <c r="I21" s="187"/>
      <c r="J21" s="187"/>
      <c r="K21" s="187"/>
    </row>
    <row r="22" spans="1:11" ht="12.75" customHeight="1" x14ac:dyDescent="0.2">
      <c r="A22" s="11"/>
      <c r="B22" s="11"/>
      <c r="C22" s="11"/>
      <c r="D22" s="11"/>
      <c r="E22" s="11"/>
      <c r="F22" s="13"/>
      <c r="G22" s="13"/>
    </row>
    <row r="23" spans="1:11" ht="12.75" customHeight="1" x14ac:dyDescent="0.2">
      <c r="A23" s="11"/>
      <c r="B23" s="11"/>
      <c r="C23" s="11"/>
      <c r="D23" s="11"/>
      <c r="E23" s="11"/>
      <c r="F23" s="13"/>
      <c r="G23" s="13"/>
    </row>
    <row r="24" spans="1:11" ht="12.75" customHeight="1" x14ac:dyDescent="0.2">
      <c r="A24" s="188" t="str">
        <f>CONCATENATE(DATOS!A2,DATOS!B2,DATOS!C2)</f>
        <v>PLAZA DE COBRO "SAN MARTIN TEXMELUCAN"</v>
      </c>
      <c r="B24" s="188"/>
      <c r="C24" s="188"/>
      <c r="D24" s="188"/>
      <c r="E24" s="188"/>
      <c r="F24" s="188"/>
      <c r="G24" s="188"/>
      <c r="H24" s="188"/>
      <c r="I24" s="188"/>
      <c r="J24" s="188"/>
      <c r="K24" s="188"/>
    </row>
    <row r="25" spans="1:11" ht="12.75" customHeight="1" x14ac:dyDescent="0.2">
      <c r="A25" s="188"/>
      <c r="B25" s="188"/>
      <c r="C25" s="188"/>
      <c r="D25" s="188"/>
      <c r="E25" s="188"/>
      <c r="F25" s="188"/>
      <c r="G25" s="188"/>
      <c r="H25" s="188"/>
      <c r="I25" s="188"/>
      <c r="J25" s="188"/>
      <c r="K25" s="188"/>
    </row>
    <row r="26" spans="1:11" ht="12.75" customHeight="1" x14ac:dyDescent="0.2">
      <c r="A26" s="188"/>
      <c r="B26" s="188"/>
      <c r="C26" s="188"/>
      <c r="D26" s="188"/>
      <c r="E26" s="188"/>
      <c r="F26" s="188"/>
      <c r="G26" s="188"/>
      <c r="H26" s="188"/>
      <c r="I26" s="188"/>
      <c r="J26" s="188"/>
      <c r="K26" s="188"/>
    </row>
    <row r="27" spans="1:11" ht="12.75" customHeight="1" x14ac:dyDescent="0.2">
      <c r="A27" s="23"/>
      <c r="B27" s="23"/>
      <c r="C27" s="23"/>
      <c r="D27" s="23"/>
      <c r="E27" s="23"/>
      <c r="F27" s="23"/>
      <c r="G27" s="23"/>
      <c r="H27" s="23"/>
      <c r="I27" s="23"/>
      <c r="J27" s="23"/>
      <c r="K27" s="23"/>
    </row>
    <row r="28" spans="1:11" ht="12.75" customHeight="1" x14ac:dyDescent="0.2">
      <c r="A28" s="189" t="str">
        <f>CONCATENATE(DATOS!A3,DATOS!B3)</f>
        <v>AUTOPISTA: MEXICO-PUEBLA</v>
      </c>
      <c r="B28" s="189"/>
      <c r="C28" s="189"/>
      <c r="D28" s="189"/>
      <c r="E28" s="189"/>
      <c r="F28" s="189"/>
      <c r="G28" s="189"/>
      <c r="H28" s="189"/>
      <c r="I28" s="189"/>
      <c r="J28" s="189"/>
      <c r="K28" s="189"/>
    </row>
    <row r="29" spans="1:11" ht="12.75" customHeight="1" x14ac:dyDescent="0.2">
      <c r="A29" s="189"/>
      <c r="B29" s="189"/>
      <c r="C29" s="189"/>
      <c r="D29" s="189"/>
      <c r="E29" s="189"/>
      <c r="F29" s="189"/>
      <c r="G29" s="189"/>
      <c r="H29" s="189"/>
      <c r="I29" s="189"/>
      <c r="J29" s="189"/>
      <c r="K29" s="189"/>
    </row>
    <row r="30" spans="1:11" ht="12.75" customHeight="1" x14ac:dyDescent="0.2">
      <c r="A30" s="24"/>
      <c r="B30" s="24"/>
      <c r="C30" s="24"/>
      <c r="D30" s="24"/>
      <c r="E30" s="24"/>
      <c r="F30" s="24"/>
      <c r="G30" s="24"/>
      <c r="H30" s="24"/>
      <c r="I30" s="24"/>
      <c r="J30" s="24"/>
      <c r="K30" s="24"/>
    </row>
    <row r="31" spans="1:11" ht="12.75" customHeight="1" x14ac:dyDescent="0.2">
      <c r="A31" s="189" t="str">
        <f>CONCATENATE(DATOS!A4,DATOS!B4)</f>
        <v>KM: 96+743.50</v>
      </c>
      <c r="B31" s="189"/>
      <c r="C31" s="189"/>
      <c r="D31" s="189"/>
      <c r="E31" s="189"/>
      <c r="F31" s="189"/>
      <c r="G31" s="189"/>
      <c r="H31" s="189"/>
      <c r="I31" s="189"/>
      <c r="J31" s="189"/>
      <c r="K31" s="189"/>
    </row>
    <row r="32" spans="1:11" ht="12.75" customHeight="1" x14ac:dyDescent="0.2">
      <c r="A32" s="189"/>
      <c r="B32" s="189"/>
      <c r="C32" s="189"/>
      <c r="D32" s="189"/>
      <c r="E32" s="189"/>
      <c r="F32" s="189"/>
      <c r="G32" s="189"/>
      <c r="H32" s="189"/>
      <c r="I32" s="189"/>
      <c r="J32" s="189"/>
      <c r="K32" s="189"/>
    </row>
    <row r="33" spans="1:11" ht="12.75" customHeight="1" x14ac:dyDescent="0.2">
      <c r="A33" s="14"/>
      <c r="B33" s="14"/>
      <c r="C33" s="14"/>
      <c r="D33" s="14"/>
      <c r="E33" s="14"/>
      <c r="F33" s="15"/>
      <c r="G33" s="15"/>
    </row>
    <row r="34" spans="1:11" ht="12.75" customHeight="1" x14ac:dyDescent="0.2">
      <c r="A34" s="189" t="str">
        <f>CONCATENATE(DATOS!A5,DATOS!B5)</f>
        <v>MUNICIPIO: SAN MARTIN TEXMELUCAN</v>
      </c>
      <c r="B34" s="189"/>
      <c r="C34" s="189"/>
      <c r="D34" s="189"/>
      <c r="E34" s="189"/>
      <c r="F34" s="189"/>
      <c r="G34" s="189"/>
      <c r="H34" s="189"/>
      <c r="I34" s="189"/>
      <c r="J34" s="189"/>
      <c r="K34" s="189"/>
    </row>
    <row r="35" spans="1:11" ht="12.75" customHeight="1" x14ac:dyDescent="0.2">
      <c r="A35" s="189"/>
      <c r="B35" s="189"/>
      <c r="C35" s="189"/>
      <c r="D35" s="189"/>
      <c r="E35" s="189"/>
      <c r="F35" s="189"/>
      <c r="G35" s="189"/>
      <c r="H35" s="189"/>
      <c r="I35" s="189"/>
      <c r="J35" s="189"/>
      <c r="K35" s="189"/>
    </row>
    <row r="36" spans="1:11" ht="12.75" customHeight="1" x14ac:dyDescent="0.2">
      <c r="A36" s="14"/>
      <c r="B36" s="14"/>
      <c r="C36" s="14"/>
      <c r="D36" s="14"/>
      <c r="E36" s="14"/>
      <c r="F36" s="15"/>
      <c r="G36" s="15"/>
    </row>
    <row r="37" spans="1:11" ht="12.75" customHeight="1" x14ac:dyDescent="0.2">
      <c r="A37" s="189" t="str">
        <f>CONCATENATE(DATOS!A6,DATOS!B6)</f>
        <v>ESTADO DE PUEBLA</v>
      </c>
      <c r="B37" s="189"/>
      <c r="C37" s="189"/>
      <c r="D37" s="189"/>
      <c r="E37" s="189"/>
      <c r="F37" s="189"/>
      <c r="G37" s="189"/>
      <c r="H37" s="189"/>
      <c r="I37" s="189"/>
      <c r="J37" s="189"/>
      <c r="K37" s="189"/>
    </row>
    <row r="38" spans="1:11" ht="12.75" customHeight="1" x14ac:dyDescent="0.2">
      <c r="A38" s="189"/>
      <c r="B38" s="189"/>
      <c r="C38" s="189"/>
      <c r="D38" s="189"/>
      <c r="E38" s="189"/>
      <c r="F38" s="189"/>
      <c r="G38" s="189"/>
      <c r="H38" s="189"/>
      <c r="I38" s="189"/>
      <c r="J38" s="189"/>
      <c r="K38" s="189"/>
    </row>
    <row r="39" spans="1:11" ht="12.75" customHeight="1" x14ac:dyDescent="0.2">
      <c r="A39" s="14"/>
      <c r="B39" s="14"/>
      <c r="C39" s="14"/>
      <c r="D39" s="14"/>
      <c r="E39" s="15"/>
      <c r="F39" s="15"/>
      <c r="G39" s="15"/>
    </row>
    <row r="40" spans="1:11" ht="12.75" customHeight="1" x14ac:dyDescent="0.2">
      <c r="A40" s="184" t="str">
        <f>DATOS!A7</f>
        <v>CATALOGO DE CONCEPTOS</v>
      </c>
      <c r="B40" s="184"/>
      <c r="C40" s="184"/>
      <c r="D40" s="184"/>
      <c r="E40" s="184"/>
      <c r="F40" s="184"/>
      <c r="G40" s="184"/>
      <c r="H40" s="184"/>
      <c r="I40" s="184"/>
      <c r="J40" s="184"/>
      <c r="K40" s="184"/>
    </row>
    <row r="41" spans="1:11" ht="12.75" customHeight="1" x14ac:dyDescent="0.2">
      <c r="A41" s="184"/>
      <c r="B41" s="184"/>
      <c r="C41" s="184"/>
      <c r="D41" s="184"/>
      <c r="E41" s="184"/>
      <c r="F41" s="184"/>
      <c r="G41" s="184"/>
      <c r="H41" s="184"/>
      <c r="I41" s="184"/>
      <c r="J41" s="184"/>
      <c r="K41" s="184"/>
    </row>
    <row r="42" spans="1:11" ht="12.75" customHeight="1" x14ac:dyDescent="0.3">
      <c r="A42" s="18"/>
      <c r="B42" s="19"/>
      <c r="C42" s="19"/>
      <c r="D42" s="19"/>
      <c r="E42" s="19"/>
      <c r="F42" s="19"/>
      <c r="G42" s="19"/>
    </row>
    <row r="43" spans="1:11" ht="12.75" customHeight="1" x14ac:dyDescent="0.2">
      <c r="A43" s="185" t="str">
        <f>DATOS!A8</f>
        <v>EDIFICIO DE REPOSO</v>
      </c>
      <c r="B43" s="185"/>
      <c r="C43" s="185"/>
      <c r="D43" s="185"/>
      <c r="E43" s="185"/>
      <c r="F43" s="185"/>
      <c r="G43" s="185"/>
      <c r="H43" s="185"/>
      <c r="I43" s="185"/>
      <c r="J43" s="185"/>
      <c r="K43" s="185"/>
    </row>
    <row r="44" spans="1:11" ht="12.75" customHeight="1" x14ac:dyDescent="0.2">
      <c r="A44" s="185"/>
      <c r="B44" s="185"/>
      <c r="C44" s="185"/>
      <c r="D44" s="185"/>
      <c r="E44" s="185"/>
      <c r="F44" s="185"/>
      <c r="G44" s="185"/>
      <c r="H44" s="185"/>
      <c r="I44" s="185"/>
      <c r="J44" s="185"/>
      <c r="K44" s="185"/>
    </row>
    <row r="45" spans="1:11" ht="12.75" customHeight="1" x14ac:dyDescent="0.2">
      <c r="A45" s="17"/>
      <c r="B45" s="17"/>
      <c r="C45" s="17"/>
      <c r="D45" s="17"/>
      <c r="E45" s="17"/>
      <c r="F45" s="17"/>
      <c r="G45" s="17"/>
    </row>
    <row r="46" spans="1:11" ht="12.75" customHeight="1" x14ac:dyDescent="0.2">
      <c r="A46" s="186" t="str">
        <f>CONCATENATE(DATOS!A9,DATOS!B9)</f>
        <v>REVISION 1   (14*NOV*2014)</v>
      </c>
      <c r="B46" s="186"/>
      <c r="C46" s="186"/>
      <c r="D46" s="186"/>
      <c r="E46" s="186"/>
      <c r="F46" s="186"/>
      <c r="G46" s="186"/>
      <c r="H46" s="186"/>
      <c r="I46" s="186"/>
      <c r="J46" s="186"/>
      <c r="K46" s="186"/>
    </row>
    <row r="47" spans="1:11" ht="12.75" customHeight="1" x14ac:dyDescent="0.2">
      <c r="A47" s="186"/>
      <c r="B47" s="186"/>
      <c r="C47" s="186"/>
      <c r="D47" s="186"/>
      <c r="E47" s="186"/>
      <c r="F47" s="186"/>
      <c r="G47" s="186"/>
      <c r="H47" s="186"/>
      <c r="I47" s="186"/>
      <c r="J47" s="186"/>
      <c r="K47" s="186"/>
    </row>
    <row r="48" spans="1:11" ht="12.75" customHeight="1" x14ac:dyDescent="0.2"/>
    <row r="49" spans="1:12" ht="12.75" customHeight="1" x14ac:dyDescent="0.2"/>
    <row r="50" spans="1:12" ht="12.75" customHeight="1" x14ac:dyDescent="0.2">
      <c r="A50" s="10"/>
      <c r="B50" s="14"/>
      <c r="C50" s="14"/>
      <c r="D50" s="14"/>
      <c r="H50" s="16"/>
      <c r="I50" s="16"/>
      <c r="J50" s="16"/>
      <c r="K50" s="16"/>
      <c r="L50" s="16"/>
    </row>
    <row r="51" spans="1:12" ht="12.75" customHeight="1" x14ac:dyDescent="0.2"/>
    <row r="52" spans="1:12" ht="12.75" customHeight="1" x14ac:dyDescent="0.2"/>
    <row r="63" spans="1:12" x14ac:dyDescent="0.2">
      <c r="A63" s="3"/>
    </row>
    <row r="64" spans="1:12" x14ac:dyDescent="0.2">
      <c r="A64" s="3"/>
    </row>
    <row r="65" spans="1:1" x14ac:dyDescent="0.2">
      <c r="A65" s="3"/>
    </row>
    <row r="66" spans="1:1" x14ac:dyDescent="0.2">
      <c r="A66" s="3"/>
    </row>
    <row r="67" spans="1:1" x14ac:dyDescent="0.2">
      <c r="A67" s="3"/>
    </row>
    <row r="69" spans="1:1" x14ac:dyDescent="0.2">
      <c r="A69" s="3"/>
    </row>
    <row r="70" spans="1:1" x14ac:dyDescent="0.2">
      <c r="A70" s="3"/>
    </row>
    <row r="74" spans="1:1" x14ac:dyDescent="0.2">
      <c r="A74" s="20"/>
    </row>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sheetData>
  <mergeCells count="9">
    <mergeCell ref="A40:K41"/>
    <mergeCell ref="A43:K44"/>
    <mergeCell ref="A46:K47"/>
    <mergeCell ref="A20:K21"/>
    <mergeCell ref="A24:K26"/>
    <mergeCell ref="A28:K29"/>
    <mergeCell ref="A31:K32"/>
    <mergeCell ref="A34:K35"/>
    <mergeCell ref="A37:K38"/>
  </mergeCells>
  <printOptions verticalCentered="1"/>
  <pageMargins left="0.39370078740157483" right="0" top="0" bottom="0"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160"/>
  <sheetViews>
    <sheetView showGridLines="0" showZeros="0" zoomScaleNormal="100" zoomScaleSheetLayoutView="100" zoomScalePageLayoutView="70" workbookViewId="0">
      <pane ySplit="13" topLeftCell="A14" activePane="bottomLeft" state="frozen"/>
      <selection pane="bottomLeft" activeCell="G16" sqref="G16"/>
    </sheetView>
  </sheetViews>
  <sheetFormatPr baseColWidth="10" defaultRowHeight="15" x14ac:dyDescent="0.2"/>
  <cols>
    <col min="1" max="1" width="13.7109375" style="180" customWidth="1"/>
    <col min="2" max="2" width="38.7109375" style="165" customWidth="1"/>
    <col min="3" max="3" width="6.7109375" style="165" customWidth="1"/>
    <col min="4" max="4" width="10.7109375" style="181" customWidth="1"/>
    <col min="5" max="5" width="10.7109375" style="165" customWidth="1"/>
    <col min="6" max="6" width="13.7109375" style="165" customWidth="1"/>
    <col min="7" max="7" width="11.42578125" style="165"/>
    <col min="8" max="8" width="12.42578125" style="52" bestFit="1" customWidth="1"/>
    <col min="9" max="9" width="2.140625" style="52" customWidth="1"/>
    <col min="10" max="10" width="11.42578125" style="182"/>
    <col min="11" max="11" width="2" style="52" customWidth="1"/>
    <col min="12" max="12" width="11.42578125" style="183"/>
    <col min="13" max="13" width="11.42578125" style="52"/>
    <col min="14" max="16384" width="11.42578125" style="165"/>
  </cols>
  <sheetData>
    <row r="1" spans="1:14" s="28" customFormat="1" ht="15" customHeight="1" thickBot="1" x14ac:dyDescent="0.25">
      <c r="A1" s="25"/>
      <c r="B1" s="26"/>
      <c r="C1" s="27"/>
      <c r="D1" s="26"/>
      <c r="H1" s="29"/>
      <c r="I1" s="29"/>
      <c r="J1" s="30"/>
      <c r="K1" s="29"/>
      <c r="L1" s="31"/>
      <c r="M1" s="29"/>
    </row>
    <row r="2" spans="1:14" s="28" customFormat="1" ht="15" customHeight="1" thickTop="1" x14ac:dyDescent="0.3">
      <c r="A2" s="32"/>
      <c r="B2" s="33"/>
      <c r="C2" s="191" t="str">
        <f>CONCATENATE(DATOS!A2,DATOS!B2,DATOS!C2)</f>
        <v>PLAZA DE COBRO "SAN MARTIN TEXMELUCAN"</v>
      </c>
      <c r="D2" s="191"/>
      <c r="E2" s="191"/>
      <c r="F2" s="192"/>
      <c r="H2" s="34"/>
      <c r="I2" s="34"/>
      <c r="J2" s="30"/>
      <c r="K2" s="35"/>
      <c r="L2" s="31"/>
      <c r="M2" s="29"/>
      <c r="N2" s="27"/>
    </row>
    <row r="3" spans="1:14" s="28" customFormat="1" ht="7.5" customHeight="1" x14ac:dyDescent="0.2">
      <c r="A3" s="36"/>
      <c r="B3" s="37"/>
      <c r="C3" s="193">
        <f>DATOS!A1</f>
        <v>0</v>
      </c>
      <c r="D3" s="193"/>
      <c r="E3" s="193"/>
      <c r="F3" s="194"/>
      <c r="H3" s="38"/>
      <c r="I3" s="38"/>
      <c r="J3" s="30"/>
      <c r="K3" s="35"/>
      <c r="L3" s="31"/>
      <c r="M3" s="29"/>
    </row>
    <row r="4" spans="1:14" s="28" customFormat="1" ht="7.5" customHeight="1" x14ac:dyDescent="0.2">
      <c r="A4" s="36"/>
      <c r="B4" s="37"/>
      <c r="C4" s="193" t="str">
        <f>CONCATENATE(DATOS!A3,DATOS!B3)</f>
        <v>AUTOPISTA: MEXICO-PUEBLA</v>
      </c>
      <c r="D4" s="193"/>
      <c r="E4" s="193"/>
      <c r="F4" s="194"/>
      <c r="G4" s="39"/>
      <c r="H4" s="40"/>
      <c r="I4" s="40"/>
      <c r="J4" s="41"/>
      <c r="K4" s="42"/>
      <c r="L4" s="31"/>
      <c r="M4" s="29"/>
      <c r="N4" s="27"/>
    </row>
    <row r="5" spans="1:14" s="28" customFormat="1" ht="7.5" customHeight="1" x14ac:dyDescent="0.25">
      <c r="A5" s="43" t="s">
        <v>5</v>
      </c>
      <c r="B5" s="37"/>
      <c r="C5" s="193" t="str">
        <f>CONCATENATE(DATOS!A4,DATOS!B4)</f>
        <v>KM: 96+743.50</v>
      </c>
      <c r="D5" s="193"/>
      <c r="E5" s="193"/>
      <c r="F5" s="194"/>
      <c r="G5" s="39"/>
      <c r="H5" s="44"/>
      <c r="I5" s="45"/>
      <c r="J5" s="46"/>
      <c r="K5" s="42"/>
      <c r="L5" s="31"/>
      <c r="M5" s="29"/>
    </row>
    <row r="6" spans="1:14" s="28" customFormat="1" ht="7.5" customHeight="1" x14ac:dyDescent="0.25">
      <c r="A6" s="43" t="s">
        <v>3</v>
      </c>
      <c r="B6" s="47"/>
      <c r="C6" s="193" t="str">
        <f>CONCATENATE(DATOS!A5,DATOS!B5)</f>
        <v>MUNICIPIO: SAN MARTIN TEXMELUCAN</v>
      </c>
      <c r="D6" s="193"/>
      <c r="E6" s="193"/>
      <c r="F6" s="194"/>
      <c r="G6" s="39"/>
      <c r="H6" s="48"/>
      <c r="I6" s="49"/>
      <c r="J6" s="41"/>
      <c r="K6" s="42"/>
      <c r="L6" s="31"/>
      <c r="M6" s="29"/>
    </row>
    <row r="7" spans="1:14" s="28" customFormat="1" ht="7.5" customHeight="1" x14ac:dyDescent="0.25">
      <c r="A7" s="50"/>
      <c r="B7" s="51"/>
      <c r="C7" s="193" t="str">
        <f>CONCATENATE(DATOS!A6,DATOS!B6)</f>
        <v>ESTADO DE PUEBLA</v>
      </c>
      <c r="D7" s="193"/>
      <c r="E7" s="193"/>
      <c r="F7" s="194"/>
      <c r="G7" s="39"/>
      <c r="H7" s="49"/>
      <c r="I7" s="52"/>
      <c r="J7" s="53"/>
      <c r="K7" s="42"/>
      <c r="L7" s="31"/>
      <c r="M7" s="52"/>
    </row>
    <row r="8" spans="1:14" s="28" customFormat="1" ht="7.5" customHeight="1" x14ac:dyDescent="0.2">
      <c r="A8" s="36"/>
      <c r="B8" s="54"/>
      <c r="C8" s="197" t="str">
        <f>DATOS!A7</f>
        <v>CATALOGO DE CONCEPTOS</v>
      </c>
      <c r="D8" s="197"/>
      <c r="E8" s="197"/>
      <c r="F8" s="198"/>
      <c r="H8" s="38"/>
      <c r="I8" s="38"/>
      <c r="J8" s="30"/>
      <c r="K8" s="35"/>
      <c r="L8" s="31"/>
      <c r="M8" s="29"/>
    </row>
    <row r="9" spans="1:14" s="28" customFormat="1" ht="7.5" customHeight="1" x14ac:dyDescent="0.2">
      <c r="A9" s="36"/>
      <c r="B9" s="54"/>
      <c r="C9" s="197"/>
      <c r="D9" s="197"/>
      <c r="E9" s="197"/>
      <c r="F9" s="198"/>
      <c r="G9" s="39"/>
      <c r="H9" s="40"/>
      <c r="I9" s="40"/>
      <c r="J9" s="41"/>
      <c r="K9" s="42"/>
      <c r="L9" s="31"/>
      <c r="M9" s="29"/>
      <c r="N9" s="27"/>
    </row>
    <row r="10" spans="1:14" s="28" customFormat="1" ht="7.5" customHeight="1" x14ac:dyDescent="0.25">
      <c r="A10" s="43" t="s">
        <v>5</v>
      </c>
      <c r="B10" s="37"/>
      <c r="C10" s="199" t="str">
        <f>DATOS!A8</f>
        <v>EDIFICIO DE REPOSO</v>
      </c>
      <c r="D10" s="199"/>
      <c r="E10" s="199"/>
      <c r="F10" s="200"/>
      <c r="G10" s="39"/>
      <c r="H10" s="44"/>
      <c r="I10" s="45"/>
      <c r="J10" s="46"/>
      <c r="K10" s="42"/>
      <c r="L10" s="31"/>
      <c r="M10" s="29"/>
    </row>
    <row r="11" spans="1:14" s="28" customFormat="1" ht="7.5" customHeight="1" x14ac:dyDescent="0.25">
      <c r="A11" s="43" t="s">
        <v>3</v>
      </c>
      <c r="B11" s="47"/>
      <c r="C11" s="199"/>
      <c r="D11" s="199"/>
      <c r="E11" s="199"/>
      <c r="F11" s="200"/>
      <c r="G11" s="39"/>
      <c r="H11" s="48"/>
      <c r="I11" s="49"/>
      <c r="J11" s="41"/>
      <c r="K11" s="42"/>
      <c r="L11" s="31"/>
      <c r="M11" s="29"/>
    </row>
    <row r="12" spans="1:14" s="28" customFormat="1" ht="7.5" customHeight="1" thickBot="1" x14ac:dyDescent="0.3">
      <c r="A12" s="55"/>
      <c r="B12" s="56"/>
      <c r="C12" s="195" t="str">
        <f>CONCATENATE(DATOS!A9,DATOS!B9)</f>
        <v>REVISION 1   (14*NOV*2014)</v>
      </c>
      <c r="D12" s="195"/>
      <c r="E12" s="195"/>
      <c r="F12" s="196"/>
      <c r="G12" s="39"/>
      <c r="H12" s="49"/>
      <c r="I12" s="52"/>
      <c r="J12" s="53"/>
      <c r="K12" s="42"/>
      <c r="L12" s="31"/>
      <c r="M12" s="52"/>
    </row>
    <row r="13" spans="1:14" s="28" customFormat="1" ht="30" customHeight="1" thickTop="1" thickBot="1" x14ac:dyDescent="0.25">
      <c r="A13" s="190" t="s">
        <v>162</v>
      </c>
      <c r="B13" s="190"/>
      <c r="C13" s="190"/>
      <c r="D13" s="190"/>
      <c r="E13" s="190"/>
      <c r="F13" s="190"/>
      <c r="G13" s="39"/>
      <c r="H13" s="57"/>
      <c r="I13" s="42"/>
      <c r="J13" s="41"/>
      <c r="K13" s="42"/>
      <c r="L13" s="31"/>
      <c r="M13" s="52"/>
    </row>
    <row r="14" spans="1:14" s="65" customFormat="1" ht="16.5" thickTop="1" thickBot="1" x14ac:dyDescent="0.25">
      <c r="A14" s="58" t="s">
        <v>0</v>
      </c>
      <c r="B14" s="59" t="s">
        <v>7</v>
      </c>
      <c r="C14" s="59" t="s">
        <v>1</v>
      </c>
      <c r="D14" s="60" t="s">
        <v>4</v>
      </c>
      <c r="E14" s="59" t="s">
        <v>2</v>
      </c>
      <c r="F14" s="61" t="s">
        <v>8</v>
      </c>
      <c r="G14" s="62"/>
      <c r="H14" s="63"/>
      <c r="I14" s="63"/>
      <c r="J14" s="64"/>
      <c r="K14" s="63"/>
      <c r="L14" s="46"/>
      <c r="M14" s="63"/>
    </row>
    <row r="15" spans="1:14" s="74" customFormat="1" ht="15.75" thickTop="1" x14ac:dyDescent="0.2">
      <c r="A15" s="66"/>
      <c r="B15" s="67" t="s">
        <v>173</v>
      </c>
      <c r="C15" s="68"/>
      <c r="D15" s="69"/>
      <c r="E15" s="70"/>
      <c r="F15" s="71"/>
      <c r="G15" s="72"/>
      <c r="H15" s="72"/>
      <c r="I15" s="72"/>
      <c r="J15" s="73"/>
      <c r="K15" s="73"/>
      <c r="L15" s="72"/>
      <c r="M15" s="72"/>
    </row>
    <row r="16" spans="1:14" s="28" customFormat="1" ht="84" x14ac:dyDescent="0.2">
      <c r="A16" s="75" t="s">
        <v>174</v>
      </c>
      <c r="B16" s="76" t="s">
        <v>175</v>
      </c>
      <c r="C16" s="77" t="s">
        <v>176</v>
      </c>
      <c r="D16" s="78">
        <v>262.5</v>
      </c>
      <c r="E16" s="79"/>
      <c r="F16" s="80"/>
      <c r="H16" s="81"/>
      <c r="I16" s="81"/>
      <c r="J16" s="81"/>
      <c r="K16" s="81"/>
      <c r="L16" s="81"/>
      <c r="M16" s="82"/>
    </row>
    <row r="17" spans="1:15" s="28" customFormat="1" ht="63.75" customHeight="1" x14ac:dyDescent="0.2">
      <c r="A17" s="75" t="s">
        <v>177</v>
      </c>
      <c r="B17" s="83" t="s">
        <v>178</v>
      </c>
      <c r="C17" s="77" t="s">
        <v>179</v>
      </c>
      <c r="D17" s="78">
        <v>268</v>
      </c>
      <c r="E17" s="84"/>
      <c r="F17" s="80"/>
      <c r="H17" s="81"/>
      <c r="I17" s="81"/>
      <c r="J17" s="81"/>
      <c r="K17" s="81"/>
      <c r="L17" s="81"/>
      <c r="M17" s="82"/>
    </row>
    <row r="18" spans="1:15" s="28" customFormat="1" ht="84" x14ac:dyDescent="0.2">
      <c r="A18" s="75" t="s">
        <v>180</v>
      </c>
      <c r="B18" s="85" t="s">
        <v>181</v>
      </c>
      <c r="C18" s="77" t="s">
        <v>179</v>
      </c>
      <c r="D18" s="78">
        <v>225.86</v>
      </c>
      <c r="E18" s="84"/>
      <c r="F18" s="80"/>
      <c r="H18" s="81"/>
      <c r="I18" s="81"/>
      <c r="J18" s="81"/>
      <c r="K18" s="81"/>
      <c r="L18" s="81"/>
      <c r="M18" s="82"/>
    </row>
    <row r="19" spans="1:15" s="28" customFormat="1" ht="48" x14ac:dyDescent="0.2">
      <c r="A19" s="75" t="s">
        <v>182</v>
      </c>
      <c r="B19" s="85" t="s">
        <v>183</v>
      </c>
      <c r="C19" s="77" t="s">
        <v>179</v>
      </c>
      <c r="D19" s="78">
        <v>335.08</v>
      </c>
      <c r="E19" s="86"/>
      <c r="F19" s="80"/>
      <c r="H19" s="81"/>
      <c r="I19" s="81"/>
      <c r="J19" s="81"/>
      <c r="K19" s="81"/>
      <c r="L19" s="81"/>
      <c r="M19" s="82"/>
    </row>
    <row r="20" spans="1:15" s="28" customFormat="1" ht="60" x14ac:dyDescent="0.2">
      <c r="A20" s="75" t="s">
        <v>184</v>
      </c>
      <c r="B20" s="85" t="s">
        <v>185</v>
      </c>
      <c r="C20" s="77" t="s">
        <v>179</v>
      </c>
      <c r="D20" s="78">
        <v>109.22</v>
      </c>
      <c r="E20" s="87"/>
      <c r="F20" s="80"/>
      <c r="H20" s="81"/>
      <c r="I20" s="81"/>
      <c r="J20" s="81"/>
      <c r="K20" s="81"/>
      <c r="L20" s="81"/>
      <c r="M20" s="88"/>
    </row>
    <row r="21" spans="1:15" s="97" customFormat="1" ht="12.75" x14ac:dyDescent="0.2">
      <c r="A21" s="89"/>
      <c r="B21" s="90"/>
      <c r="C21" s="91"/>
      <c r="D21" s="92"/>
      <c r="E21" s="93"/>
      <c r="F21" s="94"/>
      <c r="G21" s="95"/>
      <c r="H21" s="95"/>
      <c r="I21" s="95"/>
      <c r="J21" s="96"/>
      <c r="K21" s="96"/>
      <c r="L21" s="95"/>
      <c r="M21" s="95"/>
    </row>
    <row r="22" spans="1:15" s="97" customFormat="1" x14ac:dyDescent="0.2">
      <c r="A22" s="66"/>
      <c r="B22" s="67" t="s">
        <v>186</v>
      </c>
      <c r="C22" s="68"/>
      <c r="D22" s="69"/>
      <c r="E22" s="70"/>
      <c r="F22" s="71"/>
      <c r="G22" s="95"/>
      <c r="H22" s="95"/>
      <c r="I22" s="95"/>
      <c r="J22" s="96"/>
      <c r="K22" s="96"/>
      <c r="L22" s="95"/>
      <c r="M22" s="95"/>
    </row>
    <row r="23" spans="1:15" s="97" customFormat="1" ht="156" x14ac:dyDescent="0.2">
      <c r="A23" s="89" t="s">
        <v>187</v>
      </c>
      <c r="B23" s="98" t="s">
        <v>188</v>
      </c>
      <c r="C23" s="91" t="s">
        <v>189</v>
      </c>
      <c r="D23" s="92">
        <v>10</v>
      </c>
      <c r="E23" s="93"/>
      <c r="F23" s="94"/>
      <c r="G23" s="95"/>
      <c r="H23" s="95"/>
      <c r="I23" s="95"/>
      <c r="J23" s="96"/>
      <c r="K23" s="96"/>
      <c r="L23" s="95"/>
      <c r="M23" s="95"/>
    </row>
    <row r="24" spans="1:15" s="97" customFormat="1" ht="132" x14ac:dyDescent="0.2">
      <c r="A24" s="89" t="s">
        <v>190</v>
      </c>
      <c r="B24" s="99" t="s">
        <v>191</v>
      </c>
      <c r="C24" s="91" t="s">
        <v>192</v>
      </c>
      <c r="D24" s="92">
        <v>46</v>
      </c>
      <c r="E24" s="93"/>
      <c r="F24" s="94"/>
      <c r="G24" s="95"/>
      <c r="H24" s="95"/>
      <c r="I24" s="95"/>
      <c r="J24" s="96"/>
      <c r="K24" s="96"/>
      <c r="L24" s="95"/>
      <c r="M24" s="95"/>
    </row>
    <row r="25" spans="1:15" s="97" customFormat="1" ht="132" x14ac:dyDescent="0.2">
      <c r="A25" s="89" t="s">
        <v>193</v>
      </c>
      <c r="B25" s="99" t="s">
        <v>194</v>
      </c>
      <c r="C25" s="91" t="s">
        <v>192</v>
      </c>
      <c r="D25" s="92">
        <v>43</v>
      </c>
      <c r="E25" s="93"/>
      <c r="F25" s="94"/>
      <c r="G25" s="95"/>
      <c r="H25" s="95"/>
      <c r="I25" s="95"/>
      <c r="J25" s="96"/>
      <c r="K25" s="96"/>
      <c r="L25" s="95"/>
      <c r="M25" s="95"/>
    </row>
    <row r="26" spans="1:15" s="28" customFormat="1" ht="168" x14ac:dyDescent="0.2">
      <c r="A26" s="89" t="s">
        <v>195</v>
      </c>
      <c r="B26" s="100" t="s">
        <v>196</v>
      </c>
      <c r="C26" s="77" t="s">
        <v>192</v>
      </c>
      <c r="D26" s="101">
        <v>14.38</v>
      </c>
      <c r="E26" s="102"/>
      <c r="F26" s="103"/>
      <c r="H26" s="104"/>
      <c r="I26" s="104"/>
      <c r="J26" s="105"/>
      <c r="K26" s="106"/>
      <c r="L26" s="107"/>
      <c r="M26" s="108"/>
      <c r="O26" s="109"/>
    </row>
    <row r="27" spans="1:15" s="28" customFormat="1" ht="168" x14ac:dyDescent="0.2">
      <c r="A27" s="89" t="s">
        <v>197</v>
      </c>
      <c r="B27" s="100" t="s">
        <v>198</v>
      </c>
      <c r="C27" s="77" t="s">
        <v>192</v>
      </c>
      <c r="D27" s="101">
        <v>84</v>
      </c>
      <c r="E27" s="102"/>
      <c r="F27" s="103"/>
      <c r="H27" s="104"/>
      <c r="I27" s="104"/>
      <c r="J27" s="105"/>
      <c r="K27" s="106"/>
      <c r="L27" s="107"/>
      <c r="M27" s="108"/>
      <c r="O27" s="109"/>
    </row>
    <row r="28" spans="1:15" s="97" customFormat="1" ht="60" x14ac:dyDescent="0.2">
      <c r="A28" s="89" t="s">
        <v>199</v>
      </c>
      <c r="B28" s="110" t="s">
        <v>200</v>
      </c>
      <c r="C28" s="91" t="s">
        <v>176</v>
      </c>
      <c r="D28" s="92">
        <v>257.37</v>
      </c>
      <c r="E28" s="93"/>
      <c r="F28" s="94"/>
      <c r="G28" s="95"/>
      <c r="H28" s="95"/>
      <c r="I28" s="95"/>
      <c r="J28" s="96"/>
      <c r="K28" s="96"/>
      <c r="L28" s="95"/>
      <c r="M28" s="95"/>
    </row>
    <row r="29" spans="1:15" s="97" customFormat="1" ht="12.75" x14ac:dyDescent="0.2">
      <c r="A29" s="89"/>
      <c r="B29" s="90"/>
      <c r="C29" s="91"/>
      <c r="D29" s="92"/>
      <c r="E29" s="93"/>
      <c r="F29" s="94"/>
      <c r="G29" s="95"/>
      <c r="H29" s="95"/>
      <c r="I29" s="95"/>
      <c r="J29" s="96"/>
      <c r="K29" s="96"/>
      <c r="L29" s="95"/>
      <c r="M29" s="95"/>
    </row>
    <row r="30" spans="1:15" s="97" customFormat="1" x14ac:dyDescent="0.2">
      <c r="A30" s="66"/>
      <c r="B30" s="67" t="s">
        <v>201</v>
      </c>
      <c r="C30" s="68"/>
      <c r="D30" s="69"/>
      <c r="E30" s="70"/>
      <c r="F30" s="71"/>
      <c r="G30" s="95"/>
      <c r="H30" s="95"/>
      <c r="I30" s="95"/>
      <c r="J30" s="96"/>
      <c r="K30" s="96"/>
      <c r="L30" s="95"/>
      <c r="M30" s="95"/>
    </row>
    <row r="31" spans="1:15" s="97" customFormat="1" ht="120" x14ac:dyDescent="0.2">
      <c r="A31" s="89" t="s">
        <v>202</v>
      </c>
      <c r="B31" s="90" t="s">
        <v>203</v>
      </c>
      <c r="C31" s="91" t="s">
        <v>6</v>
      </c>
      <c r="D31" s="92">
        <v>592.75</v>
      </c>
      <c r="E31" s="93"/>
      <c r="F31" s="94"/>
      <c r="G31" s="95"/>
      <c r="H31" s="95"/>
      <c r="I31" s="95"/>
      <c r="J31" s="96"/>
      <c r="K31" s="96"/>
      <c r="L31" s="95"/>
      <c r="M31" s="95"/>
    </row>
    <row r="32" spans="1:15" s="97" customFormat="1" ht="120" x14ac:dyDescent="0.2">
      <c r="A32" s="89" t="s">
        <v>204</v>
      </c>
      <c r="B32" s="90" t="s">
        <v>205</v>
      </c>
      <c r="C32" s="91" t="s">
        <v>6</v>
      </c>
      <c r="D32" s="92">
        <v>68.81</v>
      </c>
      <c r="E32" s="93"/>
      <c r="F32" s="94"/>
      <c r="G32" s="95"/>
      <c r="H32" s="95"/>
      <c r="I32" s="95"/>
      <c r="J32" s="96"/>
      <c r="K32" s="96"/>
      <c r="L32" s="95"/>
      <c r="M32" s="95"/>
    </row>
    <row r="33" spans="1:13" s="97" customFormat="1" ht="84" x14ac:dyDescent="0.2">
      <c r="A33" s="89" t="s">
        <v>206</v>
      </c>
      <c r="B33" s="90" t="s">
        <v>207</v>
      </c>
      <c r="C33" s="91" t="s">
        <v>6</v>
      </c>
      <c r="D33" s="92">
        <v>595</v>
      </c>
      <c r="E33" s="93"/>
      <c r="F33" s="94"/>
      <c r="G33" s="95"/>
      <c r="H33" s="95"/>
      <c r="I33" s="95"/>
      <c r="J33" s="96"/>
      <c r="K33" s="96"/>
      <c r="L33" s="95"/>
      <c r="M33" s="95"/>
    </row>
    <row r="34" spans="1:13" s="97" customFormat="1" ht="96" x14ac:dyDescent="0.2">
      <c r="A34" s="89" t="s">
        <v>208</v>
      </c>
      <c r="B34" s="90" t="s">
        <v>209</v>
      </c>
      <c r="C34" s="91" t="s">
        <v>6</v>
      </c>
      <c r="D34" s="92">
        <v>3517.38</v>
      </c>
      <c r="E34" s="93"/>
      <c r="F34" s="94"/>
      <c r="G34" s="95"/>
      <c r="H34" s="95"/>
      <c r="I34" s="95"/>
      <c r="J34" s="96"/>
      <c r="K34" s="96"/>
      <c r="L34" s="95"/>
      <c r="M34" s="95"/>
    </row>
    <row r="35" spans="1:13" s="74" customFormat="1" ht="97.5" customHeight="1" x14ac:dyDescent="0.2">
      <c r="A35" s="89" t="s">
        <v>210</v>
      </c>
      <c r="B35" s="111" t="s">
        <v>211</v>
      </c>
      <c r="C35" s="91" t="s">
        <v>6</v>
      </c>
      <c r="D35" s="112">
        <f>101*52.2</f>
        <v>5272.2000000000007</v>
      </c>
      <c r="E35" s="113"/>
      <c r="F35" s="114"/>
      <c r="H35" s="115"/>
      <c r="I35" s="115"/>
      <c r="J35" s="116"/>
      <c r="K35" s="117"/>
      <c r="L35" s="118"/>
      <c r="M35" s="108"/>
    </row>
    <row r="36" spans="1:13" s="74" customFormat="1" ht="96" x14ac:dyDescent="0.2">
      <c r="A36" s="89" t="s">
        <v>212</v>
      </c>
      <c r="B36" s="111" t="s">
        <v>213</v>
      </c>
      <c r="C36" s="91" t="s">
        <v>6</v>
      </c>
      <c r="D36" s="112">
        <f>56*38.9</f>
        <v>2178.4</v>
      </c>
      <c r="E36" s="113"/>
      <c r="F36" s="114"/>
      <c r="H36" s="115"/>
      <c r="I36" s="115"/>
      <c r="J36" s="116"/>
      <c r="K36" s="117"/>
      <c r="L36" s="118"/>
      <c r="M36" s="108"/>
    </row>
    <row r="37" spans="1:13" s="74" customFormat="1" ht="96" x14ac:dyDescent="0.2">
      <c r="A37" s="89" t="s">
        <v>214</v>
      </c>
      <c r="B37" s="111" t="s">
        <v>215</v>
      </c>
      <c r="C37" s="91" t="s">
        <v>6</v>
      </c>
      <c r="D37" s="112">
        <f>26*28.2</f>
        <v>733.19999999999993</v>
      </c>
      <c r="E37" s="113"/>
      <c r="F37" s="114"/>
      <c r="H37" s="115"/>
      <c r="I37" s="115"/>
      <c r="J37" s="116"/>
      <c r="K37" s="117"/>
      <c r="L37" s="118"/>
      <c r="M37" s="108"/>
    </row>
    <row r="38" spans="1:13" s="74" customFormat="1" ht="96" x14ac:dyDescent="0.2">
      <c r="A38" s="89" t="s">
        <v>216</v>
      </c>
      <c r="B38" s="111" t="s">
        <v>217</v>
      </c>
      <c r="C38" s="91" t="s">
        <v>6</v>
      </c>
      <c r="D38" s="112">
        <f>7*15</f>
        <v>105</v>
      </c>
      <c r="E38" s="113"/>
      <c r="F38" s="114"/>
      <c r="H38" s="115"/>
      <c r="I38" s="115"/>
      <c r="J38" s="116"/>
      <c r="K38" s="117"/>
      <c r="L38" s="118"/>
      <c r="M38" s="108"/>
    </row>
    <row r="39" spans="1:13" s="74" customFormat="1" ht="97.5" customHeight="1" x14ac:dyDescent="0.2">
      <c r="A39" s="89" t="s">
        <v>218</v>
      </c>
      <c r="B39" s="111" t="s">
        <v>219</v>
      </c>
      <c r="C39" s="91" t="s">
        <v>6</v>
      </c>
      <c r="D39" s="112">
        <v>595</v>
      </c>
      <c r="E39" s="113"/>
      <c r="F39" s="114"/>
      <c r="H39" s="115"/>
      <c r="I39" s="115"/>
      <c r="J39" s="116"/>
      <c r="K39" s="117"/>
      <c r="L39" s="118"/>
      <c r="M39" s="108"/>
    </row>
    <row r="40" spans="1:13" s="74" customFormat="1" ht="97.5" customHeight="1" x14ac:dyDescent="0.2">
      <c r="A40" s="89" t="s">
        <v>220</v>
      </c>
      <c r="B40" s="111" t="s">
        <v>221</v>
      </c>
      <c r="C40" s="91" t="s">
        <v>6</v>
      </c>
      <c r="D40" s="112">
        <v>1460</v>
      </c>
      <c r="E40" s="113"/>
      <c r="F40" s="114"/>
      <c r="H40" s="115"/>
      <c r="I40" s="115"/>
      <c r="J40" s="116"/>
      <c r="K40" s="117"/>
      <c r="L40" s="118"/>
      <c r="M40" s="108"/>
    </row>
    <row r="41" spans="1:13" s="74" customFormat="1" ht="99" customHeight="1" x14ac:dyDescent="0.2">
      <c r="A41" s="89" t="s">
        <v>222</v>
      </c>
      <c r="B41" s="111" t="s">
        <v>223</v>
      </c>
      <c r="C41" s="91" t="s">
        <v>6</v>
      </c>
      <c r="D41" s="112">
        <v>60</v>
      </c>
      <c r="E41" s="113"/>
      <c r="F41" s="114"/>
      <c r="H41" s="115"/>
      <c r="I41" s="115"/>
      <c r="J41" s="116"/>
      <c r="K41" s="117"/>
      <c r="L41" s="118"/>
      <c r="M41" s="108"/>
    </row>
    <row r="42" spans="1:13" s="74" customFormat="1" ht="99" customHeight="1" x14ac:dyDescent="0.2">
      <c r="A42" s="89" t="s">
        <v>224</v>
      </c>
      <c r="B42" s="111" t="s">
        <v>225</v>
      </c>
      <c r="C42" s="91" t="s">
        <v>6</v>
      </c>
      <c r="D42" s="112">
        <v>36</v>
      </c>
      <c r="E42" s="113"/>
      <c r="F42" s="114"/>
      <c r="H42" s="115"/>
      <c r="I42" s="115"/>
      <c r="J42" s="116"/>
      <c r="K42" s="117"/>
      <c r="L42" s="118"/>
      <c r="M42" s="108"/>
    </row>
    <row r="43" spans="1:13" s="74" customFormat="1" ht="99" customHeight="1" x14ac:dyDescent="0.2">
      <c r="A43" s="89" t="s">
        <v>226</v>
      </c>
      <c r="B43" s="111" t="s">
        <v>227</v>
      </c>
      <c r="C43" s="91" t="s">
        <v>6</v>
      </c>
      <c r="D43" s="112">
        <v>15</v>
      </c>
      <c r="E43" s="113"/>
      <c r="F43" s="114"/>
      <c r="H43" s="115"/>
      <c r="I43" s="115"/>
      <c r="J43" s="116"/>
      <c r="K43" s="117"/>
      <c r="L43" s="118"/>
      <c r="M43" s="108"/>
    </row>
    <row r="44" spans="1:13" s="74" customFormat="1" ht="99" customHeight="1" x14ac:dyDescent="0.2">
      <c r="A44" s="89" t="s">
        <v>228</v>
      </c>
      <c r="B44" s="111" t="s">
        <v>229</v>
      </c>
      <c r="C44" s="91" t="s">
        <v>6</v>
      </c>
      <c r="D44" s="112">
        <v>13</v>
      </c>
      <c r="E44" s="113"/>
      <c r="F44" s="114"/>
      <c r="H44" s="115"/>
      <c r="I44" s="115"/>
      <c r="J44" s="116"/>
      <c r="K44" s="117"/>
      <c r="L44" s="118"/>
      <c r="M44" s="108"/>
    </row>
    <row r="45" spans="1:13" s="74" customFormat="1" ht="84" x14ac:dyDescent="0.2">
      <c r="A45" s="89" t="s">
        <v>230</v>
      </c>
      <c r="B45" s="111" t="s">
        <v>231</v>
      </c>
      <c r="C45" s="91" t="s">
        <v>176</v>
      </c>
      <c r="D45" s="112">
        <v>275</v>
      </c>
      <c r="E45" s="113"/>
      <c r="F45" s="114"/>
      <c r="H45" s="115"/>
      <c r="I45" s="115"/>
      <c r="J45" s="116"/>
      <c r="K45" s="117"/>
      <c r="L45" s="118"/>
      <c r="M45" s="108"/>
    </row>
    <row r="46" spans="1:13" s="74" customFormat="1" ht="84" customHeight="1" x14ac:dyDescent="0.2">
      <c r="A46" s="89" t="s">
        <v>232</v>
      </c>
      <c r="B46" s="111" t="s">
        <v>233</v>
      </c>
      <c r="C46" s="91" t="s">
        <v>179</v>
      </c>
      <c r="D46" s="112">
        <v>34.380000000000003</v>
      </c>
      <c r="E46" s="113"/>
      <c r="F46" s="114"/>
      <c r="H46" s="115"/>
      <c r="I46" s="115"/>
      <c r="J46" s="116"/>
      <c r="K46" s="117"/>
      <c r="L46" s="118"/>
      <c r="M46" s="108"/>
    </row>
    <row r="47" spans="1:13" s="74" customFormat="1" ht="63.75" customHeight="1" x14ac:dyDescent="0.2">
      <c r="A47" s="89" t="s">
        <v>234</v>
      </c>
      <c r="B47" s="111" t="s">
        <v>235</v>
      </c>
      <c r="C47" s="91" t="s">
        <v>189</v>
      </c>
      <c r="D47" s="112">
        <v>3060</v>
      </c>
      <c r="E47" s="113"/>
      <c r="F47" s="114"/>
      <c r="H47" s="115"/>
      <c r="I47" s="115"/>
      <c r="J47" s="116"/>
      <c r="K47" s="117"/>
      <c r="L47" s="118"/>
      <c r="M47" s="108"/>
    </row>
    <row r="48" spans="1:13" s="74" customFormat="1" ht="96" x14ac:dyDescent="0.2">
      <c r="A48" s="89" t="s">
        <v>236</v>
      </c>
      <c r="B48" s="99" t="s">
        <v>237</v>
      </c>
      <c r="C48" s="119" t="s">
        <v>192</v>
      </c>
      <c r="D48" s="112">
        <v>174</v>
      </c>
      <c r="E48" s="113"/>
      <c r="F48" s="114"/>
      <c r="H48" s="115"/>
      <c r="I48" s="115"/>
      <c r="J48" s="116"/>
      <c r="K48" s="117"/>
      <c r="L48" s="120"/>
      <c r="M48" s="108"/>
    </row>
    <row r="49" spans="1:13" s="28" customFormat="1" ht="168" x14ac:dyDescent="0.2">
      <c r="A49" s="89" t="s">
        <v>238</v>
      </c>
      <c r="B49" s="100" t="s">
        <v>239</v>
      </c>
      <c r="C49" s="77" t="s">
        <v>192</v>
      </c>
      <c r="D49" s="101">
        <v>50</v>
      </c>
      <c r="E49" s="121"/>
      <c r="F49" s="122"/>
      <c r="H49" s="81"/>
      <c r="I49" s="81"/>
      <c r="J49" s="81"/>
      <c r="K49" s="81"/>
      <c r="L49" s="81"/>
      <c r="M49" s="123"/>
    </row>
    <row r="50" spans="1:13" s="97" customFormat="1" ht="12.75" x14ac:dyDescent="0.2">
      <c r="A50" s="89"/>
      <c r="B50" s="111"/>
      <c r="C50" s="91"/>
      <c r="D50" s="92"/>
      <c r="E50" s="93"/>
      <c r="F50" s="94"/>
      <c r="G50" s="95"/>
      <c r="H50" s="95"/>
      <c r="I50" s="95"/>
      <c r="J50" s="124"/>
      <c r="K50" s="124"/>
      <c r="L50" s="95"/>
      <c r="M50" s="95"/>
    </row>
    <row r="51" spans="1:13" s="97" customFormat="1" x14ac:dyDescent="0.2">
      <c r="A51" s="66"/>
      <c r="B51" s="67" t="s">
        <v>240</v>
      </c>
      <c r="C51" s="68"/>
      <c r="D51" s="69"/>
      <c r="E51" s="70"/>
      <c r="F51" s="71"/>
      <c r="G51" s="95"/>
      <c r="H51" s="95"/>
      <c r="I51" s="95"/>
      <c r="J51" s="96"/>
      <c r="K51" s="96"/>
      <c r="L51" s="95"/>
      <c r="M51" s="95"/>
    </row>
    <row r="52" spans="1:13" s="97" customFormat="1" ht="108" x14ac:dyDescent="0.2">
      <c r="A52" s="89" t="s">
        <v>241</v>
      </c>
      <c r="B52" s="125" t="s">
        <v>242</v>
      </c>
      <c r="C52" s="91" t="s">
        <v>176</v>
      </c>
      <c r="D52" s="126">
        <v>120</v>
      </c>
      <c r="E52" s="93"/>
      <c r="F52" s="94"/>
      <c r="G52" s="95"/>
      <c r="H52" s="95"/>
      <c r="I52" s="95"/>
      <c r="J52" s="96"/>
      <c r="K52" s="96"/>
      <c r="L52" s="95"/>
      <c r="M52" s="95"/>
    </row>
    <row r="53" spans="1:13" s="28" customFormat="1" ht="108" x14ac:dyDescent="0.2">
      <c r="A53" s="89" t="s">
        <v>243</v>
      </c>
      <c r="B53" s="125" t="s">
        <v>244</v>
      </c>
      <c r="C53" s="127" t="s">
        <v>176</v>
      </c>
      <c r="D53" s="126">
        <v>90</v>
      </c>
      <c r="E53" s="84"/>
      <c r="F53" s="128"/>
      <c r="H53" s="129"/>
      <c r="I53" s="129"/>
      <c r="J53" s="129"/>
      <c r="K53" s="129"/>
      <c r="L53" s="129"/>
      <c r="M53" s="129"/>
    </row>
    <row r="54" spans="1:13" s="97" customFormat="1" ht="96" x14ac:dyDescent="0.2">
      <c r="A54" s="89" t="s">
        <v>245</v>
      </c>
      <c r="B54" s="100" t="s">
        <v>246</v>
      </c>
      <c r="C54" s="91" t="s">
        <v>6</v>
      </c>
      <c r="D54" s="126">
        <v>1670</v>
      </c>
      <c r="E54" s="93"/>
      <c r="F54" s="94"/>
      <c r="G54" s="95"/>
      <c r="H54" s="95"/>
      <c r="I54" s="95"/>
      <c r="J54" s="96"/>
      <c r="K54" s="96"/>
      <c r="L54" s="95"/>
      <c r="M54" s="95"/>
    </row>
    <row r="55" spans="1:13" s="97" customFormat="1" ht="60" x14ac:dyDescent="0.2">
      <c r="A55" s="89" t="s">
        <v>247</v>
      </c>
      <c r="B55" s="100" t="s">
        <v>248</v>
      </c>
      <c r="C55" s="91" t="s">
        <v>179</v>
      </c>
      <c r="D55" s="130">
        <v>29.25</v>
      </c>
      <c r="E55" s="93"/>
      <c r="F55" s="94"/>
      <c r="G55" s="95"/>
      <c r="H55" s="95"/>
      <c r="I55" s="95"/>
      <c r="J55" s="96"/>
      <c r="K55" s="96"/>
      <c r="L55" s="95"/>
      <c r="M55" s="95"/>
    </row>
    <row r="56" spans="1:13" s="28" customFormat="1" ht="120" x14ac:dyDescent="0.2">
      <c r="A56" s="89" t="s">
        <v>249</v>
      </c>
      <c r="B56" s="131" t="s">
        <v>250</v>
      </c>
      <c r="C56" s="132" t="s">
        <v>192</v>
      </c>
      <c r="D56" s="126">
        <v>93</v>
      </c>
      <c r="E56" s="84"/>
      <c r="F56" s="128"/>
      <c r="H56" s="133"/>
      <c r="I56" s="133"/>
      <c r="J56" s="134"/>
      <c r="K56" s="135"/>
      <c r="L56" s="136"/>
      <c r="M56" s="108"/>
    </row>
    <row r="57" spans="1:13" s="97" customFormat="1" ht="72" x14ac:dyDescent="0.2">
      <c r="A57" s="89" t="s">
        <v>251</v>
      </c>
      <c r="B57" s="90" t="s">
        <v>252</v>
      </c>
      <c r="C57" s="91" t="s">
        <v>176</v>
      </c>
      <c r="D57" s="137">
        <v>164</v>
      </c>
      <c r="E57" s="93"/>
      <c r="F57" s="94"/>
      <c r="G57" s="95"/>
      <c r="H57" s="95"/>
      <c r="I57" s="95"/>
      <c r="J57" s="96"/>
      <c r="K57" s="96"/>
      <c r="L57" s="95"/>
      <c r="M57" s="95"/>
    </row>
    <row r="58" spans="1:13" s="97" customFormat="1" ht="72" x14ac:dyDescent="0.2">
      <c r="A58" s="89" t="s">
        <v>253</v>
      </c>
      <c r="B58" s="90" t="s">
        <v>254</v>
      </c>
      <c r="C58" s="91" t="s">
        <v>176</v>
      </c>
      <c r="D58" s="137">
        <v>515</v>
      </c>
      <c r="E58" s="93"/>
      <c r="F58" s="94"/>
      <c r="G58" s="95"/>
      <c r="H58" s="95"/>
      <c r="I58" s="95"/>
      <c r="J58" s="96"/>
      <c r="K58" s="96"/>
      <c r="L58" s="95"/>
      <c r="M58" s="95"/>
    </row>
    <row r="59" spans="1:13" s="97" customFormat="1" ht="48" x14ac:dyDescent="0.2">
      <c r="A59" s="89" t="s">
        <v>255</v>
      </c>
      <c r="B59" s="90" t="s">
        <v>256</v>
      </c>
      <c r="C59" s="91" t="s">
        <v>192</v>
      </c>
      <c r="D59" s="137">
        <v>62</v>
      </c>
      <c r="E59" s="93"/>
      <c r="F59" s="94"/>
      <c r="G59" s="95"/>
      <c r="H59" s="95"/>
      <c r="I59" s="95"/>
      <c r="J59" s="96"/>
      <c r="K59" s="96"/>
      <c r="L59" s="95"/>
      <c r="M59" s="95"/>
    </row>
    <row r="60" spans="1:13" s="97" customFormat="1" ht="36" x14ac:dyDescent="0.2">
      <c r="A60" s="89" t="s">
        <v>257</v>
      </c>
      <c r="B60" s="90" t="s">
        <v>258</v>
      </c>
      <c r="C60" s="91" t="s">
        <v>192</v>
      </c>
      <c r="D60" s="137">
        <v>103</v>
      </c>
      <c r="E60" s="93"/>
      <c r="F60" s="94"/>
      <c r="G60" s="95"/>
      <c r="H60" s="95"/>
      <c r="I60" s="95"/>
      <c r="J60" s="96"/>
      <c r="K60" s="96"/>
      <c r="L60" s="95"/>
      <c r="M60" s="95"/>
    </row>
    <row r="61" spans="1:13" s="97" customFormat="1" ht="60" x14ac:dyDescent="0.2">
      <c r="A61" s="89" t="s">
        <v>259</v>
      </c>
      <c r="B61" s="90" t="s">
        <v>260</v>
      </c>
      <c r="C61" s="91" t="s">
        <v>176</v>
      </c>
      <c r="D61" s="137">
        <v>330</v>
      </c>
      <c r="E61" s="93"/>
      <c r="F61" s="94"/>
      <c r="G61" s="95"/>
      <c r="H61" s="95"/>
      <c r="I61" s="95"/>
      <c r="J61" s="96"/>
      <c r="K61" s="96"/>
      <c r="L61" s="95"/>
      <c r="M61" s="95"/>
    </row>
    <row r="62" spans="1:13" s="97" customFormat="1" ht="12.75" x14ac:dyDescent="0.2">
      <c r="A62" s="89"/>
      <c r="B62" s="90"/>
      <c r="C62" s="91"/>
      <c r="D62" s="92"/>
      <c r="E62" s="93"/>
      <c r="F62" s="94"/>
      <c r="G62" s="95"/>
      <c r="H62" s="95"/>
      <c r="I62" s="95"/>
      <c r="J62" s="96"/>
      <c r="K62" s="96"/>
      <c r="L62" s="95"/>
      <c r="M62" s="95"/>
    </row>
    <row r="63" spans="1:13" s="97" customFormat="1" x14ac:dyDescent="0.2">
      <c r="A63" s="66"/>
      <c r="B63" s="67" t="s">
        <v>261</v>
      </c>
      <c r="C63" s="68"/>
      <c r="D63" s="69"/>
      <c r="E63" s="70"/>
      <c r="F63" s="71"/>
      <c r="G63" s="95"/>
      <c r="H63" s="95"/>
      <c r="I63" s="95"/>
      <c r="J63" s="96"/>
      <c r="K63" s="96"/>
      <c r="L63" s="95"/>
      <c r="M63" s="95"/>
    </row>
    <row r="64" spans="1:13" s="97" customFormat="1" ht="120" x14ac:dyDescent="0.2">
      <c r="A64" s="89" t="s">
        <v>262</v>
      </c>
      <c r="B64" s="100" t="s">
        <v>263</v>
      </c>
      <c r="C64" s="127" t="s">
        <v>176</v>
      </c>
      <c r="D64" s="92">
        <v>190</v>
      </c>
      <c r="E64" s="93"/>
      <c r="F64" s="94"/>
      <c r="G64" s="95"/>
      <c r="H64" s="95"/>
      <c r="I64" s="95"/>
      <c r="J64" s="96"/>
      <c r="K64" s="96"/>
      <c r="L64" s="95"/>
      <c r="M64" s="95"/>
    </row>
    <row r="65" spans="1:13" s="97" customFormat="1" ht="72" x14ac:dyDescent="0.2">
      <c r="A65" s="89" t="s">
        <v>264</v>
      </c>
      <c r="B65" s="138" t="s">
        <v>265</v>
      </c>
      <c r="C65" s="127" t="s">
        <v>176</v>
      </c>
      <c r="D65" s="92">
        <v>9</v>
      </c>
      <c r="E65" s="93"/>
      <c r="F65" s="94"/>
      <c r="G65" s="95"/>
      <c r="H65" s="95"/>
      <c r="I65" s="95"/>
      <c r="J65" s="96"/>
      <c r="K65" s="96"/>
      <c r="L65" s="95"/>
      <c r="M65" s="95"/>
    </row>
    <row r="66" spans="1:13" s="97" customFormat="1" ht="60" x14ac:dyDescent="0.2">
      <c r="A66" s="89" t="s">
        <v>266</v>
      </c>
      <c r="B66" s="100" t="s">
        <v>267</v>
      </c>
      <c r="C66" s="127" t="s">
        <v>176</v>
      </c>
      <c r="D66" s="92">
        <v>36</v>
      </c>
      <c r="E66" s="93"/>
      <c r="F66" s="94"/>
      <c r="G66" s="95"/>
      <c r="H66" s="95"/>
      <c r="I66" s="95"/>
      <c r="J66" s="96"/>
      <c r="K66" s="96"/>
      <c r="L66" s="95"/>
      <c r="M66" s="95"/>
    </row>
    <row r="67" spans="1:13" s="97" customFormat="1" ht="86.25" customHeight="1" x14ac:dyDescent="0.2">
      <c r="A67" s="89" t="s">
        <v>268</v>
      </c>
      <c r="B67" s="100" t="s">
        <v>269</v>
      </c>
      <c r="C67" s="127" t="s">
        <v>192</v>
      </c>
      <c r="D67" s="92">
        <v>6</v>
      </c>
      <c r="E67" s="93"/>
      <c r="F67" s="94"/>
      <c r="G67" s="95"/>
      <c r="H67" s="95"/>
      <c r="I67" s="95"/>
      <c r="J67" s="96"/>
      <c r="K67" s="96"/>
      <c r="L67" s="95"/>
      <c r="M67" s="95"/>
    </row>
    <row r="68" spans="1:13" s="97" customFormat="1" ht="84" x14ac:dyDescent="0.2">
      <c r="A68" s="89" t="s">
        <v>270</v>
      </c>
      <c r="B68" s="139" t="s">
        <v>271</v>
      </c>
      <c r="C68" s="127" t="s">
        <v>176</v>
      </c>
      <c r="D68" s="92">
        <v>235</v>
      </c>
      <c r="E68" s="93"/>
      <c r="F68" s="94"/>
      <c r="G68" s="95"/>
      <c r="H68" s="95"/>
      <c r="I68" s="95"/>
      <c r="J68" s="124"/>
      <c r="K68" s="124"/>
      <c r="L68" s="95"/>
      <c r="M68" s="95"/>
    </row>
    <row r="69" spans="1:13" s="97" customFormat="1" ht="72" x14ac:dyDescent="0.2">
      <c r="A69" s="89" t="s">
        <v>272</v>
      </c>
      <c r="B69" s="139" t="s">
        <v>273</v>
      </c>
      <c r="C69" s="127" t="s">
        <v>176</v>
      </c>
      <c r="D69" s="92">
        <v>225</v>
      </c>
      <c r="E69" s="93"/>
      <c r="F69" s="94"/>
      <c r="G69" s="95"/>
      <c r="H69" s="95"/>
      <c r="I69" s="95"/>
      <c r="J69" s="96"/>
      <c r="K69" s="96"/>
      <c r="L69" s="95"/>
      <c r="M69" s="95"/>
    </row>
    <row r="70" spans="1:13" s="97" customFormat="1" ht="84" x14ac:dyDescent="0.2">
      <c r="A70" s="89" t="s">
        <v>274</v>
      </c>
      <c r="B70" s="140" t="s">
        <v>275</v>
      </c>
      <c r="C70" s="127" t="s">
        <v>176</v>
      </c>
      <c r="D70" s="137">
        <v>235</v>
      </c>
      <c r="E70" s="93"/>
      <c r="F70" s="94"/>
      <c r="G70" s="95"/>
      <c r="H70" s="95"/>
      <c r="I70" s="95"/>
      <c r="J70" s="96"/>
      <c r="K70" s="96"/>
      <c r="L70" s="95"/>
      <c r="M70" s="95"/>
    </row>
    <row r="71" spans="1:13" s="97" customFormat="1" ht="72" x14ac:dyDescent="0.2">
      <c r="A71" s="89" t="s">
        <v>276</v>
      </c>
      <c r="B71" s="100" t="s">
        <v>277</v>
      </c>
      <c r="C71" s="127" t="s">
        <v>176</v>
      </c>
      <c r="D71" s="92">
        <v>100</v>
      </c>
      <c r="E71" s="93"/>
      <c r="F71" s="94"/>
      <c r="G71" s="95"/>
      <c r="H71" s="95"/>
      <c r="I71" s="95"/>
      <c r="J71" s="96"/>
      <c r="K71" s="96"/>
      <c r="L71" s="95"/>
      <c r="M71" s="95"/>
    </row>
    <row r="72" spans="1:13" s="97" customFormat="1" ht="84" x14ac:dyDescent="0.2">
      <c r="A72" s="89" t="s">
        <v>278</v>
      </c>
      <c r="B72" s="139" t="s">
        <v>279</v>
      </c>
      <c r="C72" s="127" t="s">
        <v>176</v>
      </c>
      <c r="D72" s="92">
        <v>55</v>
      </c>
      <c r="E72" s="93"/>
      <c r="F72" s="94"/>
      <c r="G72" s="95"/>
      <c r="H72" s="95"/>
      <c r="I72" s="95"/>
      <c r="J72" s="96"/>
      <c r="K72" s="96"/>
      <c r="L72" s="95"/>
      <c r="M72" s="95"/>
    </row>
    <row r="73" spans="1:13" s="97" customFormat="1" ht="60" x14ac:dyDescent="0.2">
      <c r="A73" s="89" t="s">
        <v>280</v>
      </c>
      <c r="B73" s="100" t="s">
        <v>281</v>
      </c>
      <c r="C73" s="127" t="s">
        <v>176</v>
      </c>
      <c r="D73" s="92">
        <v>104</v>
      </c>
      <c r="E73" s="93"/>
      <c r="F73" s="94"/>
      <c r="G73" s="95"/>
      <c r="H73" s="95"/>
      <c r="I73" s="95"/>
      <c r="J73" s="96"/>
      <c r="K73" s="96"/>
      <c r="L73" s="95"/>
      <c r="M73" s="95"/>
    </row>
    <row r="74" spans="1:13" s="97" customFormat="1" ht="72" x14ac:dyDescent="0.2">
      <c r="A74" s="89" t="s">
        <v>282</v>
      </c>
      <c r="B74" s="100" t="s">
        <v>283</v>
      </c>
      <c r="C74" s="127" t="s">
        <v>176</v>
      </c>
      <c r="D74" s="92">
        <v>128</v>
      </c>
      <c r="E74" s="93"/>
      <c r="F74" s="94"/>
      <c r="G74" s="95"/>
      <c r="H74" s="95"/>
      <c r="I74" s="95"/>
      <c r="J74" s="96"/>
      <c r="K74" s="96"/>
      <c r="L74" s="95"/>
      <c r="M74" s="95"/>
    </row>
    <row r="75" spans="1:13" s="97" customFormat="1" ht="48" x14ac:dyDescent="0.2">
      <c r="A75" s="89" t="s">
        <v>284</v>
      </c>
      <c r="B75" s="100" t="s">
        <v>285</v>
      </c>
      <c r="C75" s="127" t="s">
        <v>192</v>
      </c>
      <c r="D75" s="92">
        <v>260</v>
      </c>
      <c r="E75" s="93"/>
      <c r="F75" s="94"/>
      <c r="G75" s="95"/>
      <c r="H75" s="95"/>
      <c r="I75" s="95"/>
      <c r="J75" s="96"/>
      <c r="K75" s="96"/>
      <c r="L75" s="95"/>
      <c r="M75" s="95"/>
    </row>
    <row r="76" spans="1:13" s="97" customFormat="1" ht="180" x14ac:dyDescent="0.2">
      <c r="A76" s="89" t="s">
        <v>286</v>
      </c>
      <c r="B76" s="139" t="s">
        <v>287</v>
      </c>
      <c r="C76" s="77" t="s">
        <v>176</v>
      </c>
      <c r="D76" s="92">
        <v>65</v>
      </c>
      <c r="E76" s="93"/>
      <c r="F76" s="94"/>
      <c r="G76" s="95"/>
      <c r="H76" s="95"/>
      <c r="I76" s="95"/>
      <c r="J76" s="124"/>
      <c r="K76" s="124"/>
      <c r="L76" s="95"/>
      <c r="M76" s="95"/>
    </row>
    <row r="77" spans="1:13" s="97" customFormat="1" ht="12.75" x14ac:dyDescent="0.2">
      <c r="A77" s="89"/>
      <c r="B77" s="90"/>
      <c r="C77" s="91"/>
      <c r="D77" s="92"/>
      <c r="E77" s="93"/>
      <c r="F77" s="94"/>
      <c r="G77" s="95"/>
      <c r="H77" s="95"/>
      <c r="I77" s="95"/>
      <c r="J77" s="96"/>
      <c r="K77" s="96"/>
      <c r="L77" s="95"/>
      <c r="M77" s="95"/>
    </row>
    <row r="78" spans="1:13" s="97" customFormat="1" ht="31.5" x14ac:dyDescent="0.25">
      <c r="A78" s="75"/>
      <c r="B78" s="141" t="s">
        <v>288</v>
      </c>
      <c r="C78" s="142"/>
      <c r="D78" s="143"/>
      <c r="E78" s="70"/>
      <c r="F78" s="71"/>
      <c r="G78" s="95"/>
      <c r="H78" s="95"/>
      <c r="I78" s="95"/>
      <c r="J78" s="96"/>
      <c r="K78" s="96"/>
      <c r="L78" s="95"/>
      <c r="M78" s="95"/>
    </row>
    <row r="79" spans="1:13" s="97" customFormat="1" ht="84" x14ac:dyDescent="0.2">
      <c r="A79" s="144" t="s">
        <v>289</v>
      </c>
      <c r="B79" s="100" t="s">
        <v>290</v>
      </c>
      <c r="C79" s="127" t="s">
        <v>189</v>
      </c>
      <c r="D79" s="101">
        <v>9</v>
      </c>
      <c r="E79" s="93"/>
      <c r="F79" s="94"/>
      <c r="G79" s="95"/>
      <c r="H79" s="95"/>
      <c r="I79" s="95"/>
      <c r="J79" s="96"/>
      <c r="K79" s="96"/>
      <c r="L79" s="95"/>
      <c r="M79" s="95"/>
    </row>
    <row r="80" spans="1:13" s="97" customFormat="1" ht="60" x14ac:dyDescent="0.2">
      <c r="A80" s="144" t="s">
        <v>291</v>
      </c>
      <c r="B80" s="100" t="s">
        <v>292</v>
      </c>
      <c r="C80" s="127" t="s">
        <v>189</v>
      </c>
      <c r="D80" s="101">
        <v>9</v>
      </c>
      <c r="E80" s="93"/>
      <c r="F80" s="94"/>
      <c r="G80" s="95"/>
      <c r="H80" s="95"/>
      <c r="I80" s="95"/>
      <c r="J80" s="96"/>
      <c r="K80" s="96"/>
      <c r="L80" s="95"/>
      <c r="M80" s="95"/>
    </row>
    <row r="81" spans="1:13" s="97" customFormat="1" ht="72" x14ac:dyDescent="0.2">
      <c r="A81" s="144" t="s">
        <v>293</v>
      </c>
      <c r="B81" s="100" t="s">
        <v>294</v>
      </c>
      <c r="C81" s="127" t="s">
        <v>189</v>
      </c>
      <c r="D81" s="101">
        <v>3</v>
      </c>
      <c r="E81" s="93"/>
      <c r="F81" s="94"/>
      <c r="G81" s="95"/>
      <c r="H81" s="95"/>
      <c r="I81" s="95"/>
      <c r="J81" s="96"/>
      <c r="K81" s="96"/>
      <c r="L81" s="95"/>
      <c r="M81" s="95"/>
    </row>
    <row r="82" spans="1:13" s="97" customFormat="1" ht="60" x14ac:dyDescent="0.2">
      <c r="A82" s="144" t="s">
        <v>295</v>
      </c>
      <c r="B82" s="100" t="s">
        <v>296</v>
      </c>
      <c r="C82" s="127" t="s">
        <v>189</v>
      </c>
      <c r="D82" s="101">
        <v>3</v>
      </c>
      <c r="E82" s="93"/>
      <c r="F82" s="94"/>
      <c r="G82" s="95"/>
      <c r="H82" s="95"/>
      <c r="I82" s="95"/>
      <c r="J82" s="96"/>
      <c r="K82" s="96"/>
      <c r="L82" s="95"/>
      <c r="M82" s="95"/>
    </row>
    <row r="83" spans="1:13" s="97" customFormat="1" ht="60" x14ac:dyDescent="0.2">
      <c r="A83" s="144" t="s">
        <v>297</v>
      </c>
      <c r="B83" s="100" t="s">
        <v>298</v>
      </c>
      <c r="C83" s="127" t="s">
        <v>189</v>
      </c>
      <c r="D83" s="101">
        <v>3</v>
      </c>
      <c r="E83" s="93"/>
      <c r="F83" s="94"/>
      <c r="G83" s="95"/>
      <c r="H83" s="95"/>
      <c r="I83" s="95"/>
      <c r="J83" s="96"/>
      <c r="K83" s="96"/>
      <c r="L83" s="95"/>
      <c r="M83" s="95"/>
    </row>
    <row r="84" spans="1:13" s="97" customFormat="1" ht="72" x14ac:dyDescent="0.2">
      <c r="A84" s="144" t="s">
        <v>299</v>
      </c>
      <c r="B84" s="100" t="s">
        <v>300</v>
      </c>
      <c r="C84" s="127" t="s">
        <v>301</v>
      </c>
      <c r="D84" s="101">
        <v>3</v>
      </c>
      <c r="E84" s="93"/>
      <c r="F84" s="94"/>
      <c r="G84" s="95"/>
      <c r="H84" s="95"/>
      <c r="I84" s="95"/>
      <c r="J84" s="96"/>
      <c r="K84" s="96"/>
      <c r="L84" s="95"/>
      <c r="M84" s="95"/>
    </row>
    <row r="85" spans="1:13" s="97" customFormat="1" ht="72" x14ac:dyDescent="0.2">
      <c r="A85" s="144" t="s">
        <v>302</v>
      </c>
      <c r="B85" s="100" t="s">
        <v>303</v>
      </c>
      <c r="C85" s="127" t="s">
        <v>189</v>
      </c>
      <c r="D85" s="101">
        <v>9</v>
      </c>
      <c r="E85" s="93"/>
      <c r="F85" s="94"/>
      <c r="G85" s="95"/>
      <c r="H85" s="95"/>
      <c r="I85" s="95"/>
      <c r="J85" s="96"/>
      <c r="K85" s="96"/>
      <c r="L85" s="95"/>
      <c r="M85" s="95"/>
    </row>
    <row r="86" spans="1:13" s="97" customFormat="1" ht="60" x14ac:dyDescent="0.2">
      <c r="A86" s="144" t="s">
        <v>304</v>
      </c>
      <c r="B86" s="138" t="s">
        <v>305</v>
      </c>
      <c r="C86" s="127" t="s">
        <v>301</v>
      </c>
      <c r="D86" s="101">
        <v>9</v>
      </c>
      <c r="E86" s="93"/>
      <c r="F86" s="94"/>
      <c r="G86" s="95"/>
      <c r="H86" s="95"/>
      <c r="I86" s="95"/>
      <c r="J86" s="96"/>
      <c r="K86" s="96"/>
      <c r="L86" s="95"/>
      <c r="M86" s="95"/>
    </row>
    <row r="87" spans="1:13" s="97" customFormat="1" ht="60" x14ac:dyDescent="0.2">
      <c r="A87" s="144" t="s">
        <v>306</v>
      </c>
      <c r="B87" s="100" t="s">
        <v>307</v>
      </c>
      <c r="C87" s="127" t="s">
        <v>189</v>
      </c>
      <c r="D87" s="101">
        <v>2</v>
      </c>
      <c r="E87" s="93"/>
      <c r="F87" s="94"/>
      <c r="G87" s="95"/>
      <c r="H87" s="95"/>
      <c r="I87" s="95"/>
      <c r="J87" s="96"/>
      <c r="K87" s="96"/>
      <c r="L87" s="95"/>
      <c r="M87" s="95"/>
    </row>
    <row r="88" spans="1:13" s="97" customFormat="1" ht="60" x14ac:dyDescent="0.2">
      <c r="A88" s="144" t="s">
        <v>308</v>
      </c>
      <c r="B88" s="100" t="s">
        <v>309</v>
      </c>
      <c r="C88" s="127" t="s">
        <v>189</v>
      </c>
      <c r="D88" s="101">
        <v>1</v>
      </c>
      <c r="E88" s="93"/>
      <c r="F88" s="94"/>
      <c r="G88" s="95"/>
      <c r="H88" s="95"/>
      <c r="I88" s="95"/>
      <c r="J88" s="96"/>
      <c r="K88" s="96"/>
      <c r="L88" s="95"/>
      <c r="M88" s="95"/>
    </row>
    <row r="89" spans="1:13" s="97" customFormat="1" ht="60" x14ac:dyDescent="0.2">
      <c r="A89" s="144" t="s">
        <v>310</v>
      </c>
      <c r="B89" s="100" t="s">
        <v>311</v>
      </c>
      <c r="C89" s="127" t="s">
        <v>189</v>
      </c>
      <c r="D89" s="101">
        <v>1</v>
      </c>
      <c r="E89" s="93"/>
      <c r="F89" s="94"/>
      <c r="G89" s="95"/>
      <c r="H89" s="95"/>
      <c r="I89" s="95"/>
      <c r="J89" s="96"/>
      <c r="K89" s="96"/>
      <c r="L89" s="95"/>
      <c r="M89" s="95"/>
    </row>
    <row r="90" spans="1:13" s="97" customFormat="1" ht="72" x14ac:dyDescent="0.2">
      <c r="A90" s="144" t="s">
        <v>312</v>
      </c>
      <c r="B90" s="100" t="s">
        <v>313</v>
      </c>
      <c r="C90" s="127" t="s">
        <v>189</v>
      </c>
      <c r="D90" s="101">
        <v>6</v>
      </c>
      <c r="E90" s="93"/>
      <c r="F90" s="94"/>
      <c r="G90" s="145"/>
      <c r="H90" s="95"/>
      <c r="I90" s="95"/>
      <c r="J90" s="96"/>
      <c r="K90" s="96"/>
      <c r="L90" s="95"/>
      <c r="M90" s="95"/>
    </row>
    <row r="91" spans="1:13" s="97" customFormat="1" ht="72" x14ac:dyDescent="0.2">
      <c r="A91" s="144" t="s">
        <v>314</v>
      </c>
      <c r="B91" s="100" t="s">
        <v>315</v>
      </c>
      <c r="C91" s="127" t="s">
        <v>189</v>
      </c>
      <c r="D91" s="101">
        <v>13</v>
      </c>
      <c r="E91" s="93"/>
      <c r="F91" s="94"/>
      <c r="G91" s="145"/>
      <c r="H91" s="95"/>
      <c r="I91" s="95"/>
      <c r="J91" s="96"/>
      <c r="K91" s="96"/>
      <c r="L91" s="95"/>
      <c r="M91" s="95"/>
    </row>
    <row r="92" spans="1:13" s="97" customFormat="1" ht="60" x14ac:dyDescent="0.2">
      <c r="A92" s="144" t="s">
        <v>316</v>
      </c>
      <c r="B92" s="100" t="s">
        <v>317</v>
      </c>
      <c r="C92" s="127" t="s">
        <v>189</v>
      </c>
      <c r="D92" s="101">
        <v>5</v>
      </c>
      <c r="E92" s="93"/>
      <c r="F92" s="94"/>
      <c r="G92" s="95"/>
      <c r="H92" s="95"/>
      <c r="I92" s="95"/>
      <c r="J92" s="96"/>
      <c r="K92" s="96"/>
      <c r="L92" s="95"/>
      <c r="M92" s="95"/>
    </row>
    <row r="93" spans="1:13" s="97" customFormat="1" ht="72" x14ac:dyDescent="0.2">
      <c r="A93" s="144" t="s">
        <v>318</v>
      </c>
      <c r="B93" s="100" t="s">
        <v>319</v>
      </c>
      <c r="C93" s="146" t="s">
        <v>189</v>
      </c>
      <c r="D93" s="101">
        <v>2</v>
      </c>
      <c r="E93" s="93"/>
      <c r="F93" s="94"/>
      <c r="G93" s="95"/>
      <c r="H93" s="95"/>
      <c r="I93" s="95"/>
      <c r="J93" s="96"/>
      <c r="K93" s="96"/>
      <c r="L93" s="95"/>
      <c r="M93" s="95"/>
    </row>
    <row r="94" spans="1:13" s="97" customFormat="1" ht="72" x14ac:dyDescent="0.2">
      <c r="A94" s="144" t="s">
        <v>320</v>
      </c>
      <c r="B94" s="100" t="s">
        <v>321</v>
      </c>
      <c r="C94" s="146" t="s">
        <v>189</v>
      </c>
      <c r="D94" s="101">
        <v>9</v>
      </c>
      <c r="E94" s="93"/>
      <c r="F94" s="94"/>
      <c r="G94" s="95"/>
      <c r="H94" s="95"/>
      <c r="I94" s="95"/>
      <c r="J94" s="96"/>
      <c r="K94" s="96"/>
      <c r="L94" s="95"/>
      <c r="M94" s="95"/>
    </row>
    <row r="95" spans="1:13" s="97" customFormat="1" ht="72" x14ac:dyDescent="0.2">
      <c r="A95" s="144" t="s">
        <v>322</v>
      </c>
      <c r="B95" s="100" t="s">
        <v>323</v>
      </c>
      <c r="C95" s="146" t="s">
        <v>189</v>
      </c>
      <c r="D95" s="101">
        <v>3</v>
      </c>
      <c r="E95" s="93"/>
      <c r="F95" s="94"/>
      <c r="G95" s="95"/>
      <c r="H95" s="95"/>
      <c r="I95" s="95"/>
      <c r="J95" s="96"/>
      <c r="K95" s="96"/>
      <c r="L95" s="95"/>
      <c r="M95" s="95"/>
    </row>
    <row r="96" spans="1:13" s="97" customFormat="1" ht="60" x14ac:dyDescent="0.2">
      <c r="A96" s="144" t="s">
        <v>324</v>
      </c>
      <c r="B96" s="100" t="s">
        <v>325</v>
      </c>
      <c r="C96" s="146" t="s">
        <v>189</v>
      </c>
      <c r="D96" s="101">
        <v>3</v>
      </c>
      <c r="E96" s="93"/>
      <c r="F96" s="94"/>
      <c r="G96" s="95"/>
      <c r="H96" s="95"/>
      <c r="I96" s="95"/>
      <c r="J96" s="96"/>
      <c r="K96" s="96"/>
      <c r="L96" s="95"/>
      <c r="M96" s="95"/>
    </row>
    <row r="97" spans="1:13" s="97" customFormat="1" ht="48" x14ac:dyDescent="0.2">
      <c r="A97" s="144" t="s">
        <v>326</v>
      </c>
      <c r="B97" s="140" t="s">
        <v>327</v>
      </c>
      <c r="C97" s="77" t="s">
        <v>189</v>
      </c>
      <c r="D97" s="101">
        <v>3</v>
      </c>
      <c r="E97" s="93"/>
      <c r="F97" s="94"/>
      <c r="G97" s="95"/>
      <c r="H97" s="95"/>
      <c r="I97" s="95"/>
      <c r="J97" s="96"/>
      <c r="K97" s="96"/>
      <c r="L97" s="95"/>
      <c r="M97" s="95"/>
    </row>
    <row r="98" spans="1:13" s="97" customFormat="1" ht="36" x14ac:dyDescent="0.2">
      <c r="A98" s="144" t="s">
        <v>328</v>
      </c>
      <c r="B98" s="100" t="s">
        <v>329</v>
      </c>
      <c r="C98" s="77" t="s">
        <v>189</v>
      </c>
      <c r="D98" s="101">
        <v>9</v>
      </c>
      <c r="E98" s="93"/>
      <c r="F98" s="94"/>
      <c r="G98" s="95"/>
      <c r="H98" s="95"/>
      <c r="I98" s="95"/>
      <c r="J98" s="96"/>
      <c r="K98" s="96"/>
      <c r="L98" s="95"/>
      <c r="M98" s="95"/>
    </row>
    <row r="99" spans="1:13" s="97" customFormat="1" ht="36" x14ac:dyDescent="0.2">
      <c r="A99" s="144" t="s">
        <v>330</v>
      </c>
      <c r="B99" s="100" t="s">
        <v>331</v>
      </c>
      <c r="C99" s="77" t="s">
        <v>189</v>
      </c>
      <c r="D99" s="101">
        <v>2</v>
      </c>
      <c r="E99" s="93"/>
      <c r="F99" s="94"/>
      <c r="G99" s="95"/>
      <c r="H99" s="95"/>
      <c r="I99" s="95"/>
      <c r="J99" s="96"/>
      <c r="K99" s="96"/>
      <c r="L99" s="95"/>
      <c r="M99" s="95"/>
    </row>
    <row r="100" spans="1:13" s="97" customFormat="1" x14ac:dyDescent="0.2">
      <c r="A100" s="89"/>
      <c r="B100" s="147"/>
      <c r="C100" s="91"/>
      <c r="D100" s="92"/>
      <c r="E100" s="93"/>
      <c r="F100" s="94"/>
      <c r="G100" s="145"/>
      <c r="H100" s="95"/>
      <c r="I100" s="95"/>
      <c r="J100" s="96"/>
      <c r="K100" s="96"/>
      <c r="L100" s="95"/>
      <c r="M100" s="95"/>
    </row>
    <row r="101" spans="1:13" s="97" customFormat="1" x14ac:dyDescent="0.2">
      <c r="A101" s="66"/>
      <c r="B101" s="67" t="s">
        <v>332</v>
      </c>
      <c r="C101" s="68"/>
      <c r="D101" s="69"/>
      <c r="E101" s="70"/>
      <c r="F101" s="71"/>
      <c r="G101" s="95"/>
      <c r="H101" s="95"/>
      <c r="I101" s="95"/>
      <c r="J101" s="96"/>
      <c r="K101" s="96"/>
      <c r="L101" s="95"/>
      <c r="M101" s="95"/>
    </row>
    <row r="102" spans="1:13" s="97" customFormat="1" ht="108" x14ac:dyDescent="0.2">
      <c r="A102" s="89" t="s">
        <v>333</v>
      </c>
      <c r="B102" s="100" t="s">
        <v>334</v>
      </c>
      <c r="C102" s="91" t="s">
        <v>189</v>
      </c>
      <c r="D102" s="101">
        <v>39</v>
      </c>
      <c r="E102" s="93"/>
      <c r="F102" s="94"/>
      <c r="G102" s="95"/>
      <c r="H102" s="95"/>
      <c r="I102" s="95"/>
      <c r="J102" s="96"/>
      <c r="K102" s="96"/>
      <c r="L102" s="95"/>
      <c r="M102" s="95"/>
    </row>
    <row r="103" spans="1:13" s="97" customFormat="1" ht="120" x14ac:dyDescent="0.2">
      <c r="A103" s="89" t="s">
        <v>335</v>
      </c>
      <c r="B103" s="100" t="s">
        <v>336</v>
      </c>
      <c r="C103" s="91" t="s">
        <v>189</v>
      </c>
      <c r="D103" s="101">
        <v>27</v>
      </c>
      <c r="E103" s="93"/>
      <c r="F103" s="94"/>
      <c r="G103" s="95"/>
      <c r="H103" s="95"/>
      <c r="I103" s="95"/>
      <c r="J103" s="96"/>
      <c r="K103" s="96"/>
      <c r="L103" s="95"/>
      <c r="M103" s="95"/>
    </row>
    <row r="104" spans="1:13" s="97" customFormat="1" ht="120" x14ac:dyDescent="0.2">
      <c r="A104" s="89" t="s">
        <v>337</v>
      </c>
      <c r="B104" s="100" t="s">
        <v>338</v>
      </c>
      <c r="C104" s="91" t="s">
        <v>189</v>
      </c>
      <c r="D104" s="101">
        <v>27</v>
      </c>
      <c r="E104" s="93"/>
      <c r="F104" s="94"/>
      <c r="G104" s="95"/>
      <c r="H104" s="95"/>
      <c r="I104" s="95"/>
      <c r="J104" s="96"/>
      <c r="K104" s="96"/>
      <c r="L104" s="95"/>
      <c r="M104" s="95"/>
    </row>
    <row r="105" spans="1:13" s="97" customFormat="1" ht="156" x14ac:dyDescent="0.2">
      <c r="A105" s="89" t="s">
        <v>339</v>
      </c>
      <c r="B105" s="100" t="s">
        <v>340</v>
      </c>
      <c r="C105" s="91" t="s">
        <v>189</v>
      </c>
      <c r="D105" s="101">
        <v>1</v>
      </c>
      <c r="E105" s="93"/>
      <c r="F105" s="94"/>
      <c r="G105" s="95"/>
      <c r="H105" s="95"/>
      <c r="I105" s="95"/>
      <c r="J105" s="96"/>
      <c r="K105" s="96"/>
      <c r="L105" s="95"/>
      <c r="M105" s="95"/>
    </row>
    <row r="106" spans="1:13" s="97" customFormat="1" ht="146.25" customHeight="1" x14ac:dyDescent="0.2">
      <c r="A106" s="89" t="s">
        <v>341</v>
      </c>
      <c r="B106" s="100" t="s">
        <v>342</v>
      </c>
      <c r="C106" s="91" t="s">
        <v>189</v>
      </c>
      <c r="D106" s="101">
        <v>1</v>
      </c>
      <c r="E106" s="93"/>
      <c r="F106" s="94"/>
      <c r="G106" s="95"/>
      <c r="H106" s="95"/>
      <c r="I106" s="95"/>
      <c r="J106" s="96"/>
      <c r="K106" s="96"/>
      <c r="L106" s="95"/>
      <c r="M106" s="95"/>
    </row>
    <row r="107" spans="1:13" s="97" customFormat="1" ht="84.75" customHeight="1" x14ac:dyDescent="0.2">
      <c r="A107" s="89" t="s">
        <v>343</v>
      </c>
      <c r="B107" s="100" t="s">
        <v>344</v>
      </c>
      <c r="C107" s="91" t="s">
        <v>189</v>
      </c>
      <c r="D107" s="101">
        <v>1</v>
      </c>
      <c r="E107" s="93"/>
      <c r="F107" s="94"/>
      <c r="G107" s="95"/>
      <c r="H107" s="95"/>
      <c r="I107" s="95"/>
      <c r="J107" s="96"/>
      <c r="K107" s="96"/>
      <c r="L107" s="95"/>
      <c r="M107" s="95"/>
    </row>
    <row r="108" spans="1:13" s="97" customFormat="1" ht="86.25" customHeight="1" x14ac:dyDescent="0.2">
      <c r="A108" s="89" t="s">
        <v>345</v>
      </c>
      <c r="B108" s="100" t="s">
        <v>346</v>
      </c>
      <c r="C108" s="91" t="s">
        <v>189</v>
      </c>
      <c r="D108" s="101">
        <v>3</v>
      </c>
      <c r="E108" s="93"/>
      <c r="F108" s="94"/>
      <c r="G108" s="95"/>
      <c r="H108" s="95"/>
      <c r="I108" s="95"/>
      <c r="J108" s="96"/>
      <c r="K108" s="96"/>
      <c r="L108" s="95"/>
      <c r="M108" s="95"/>
    </row>
    <row r="109" spans="1:13" s="97" customFormat="1" ht="90" customHeight="1" x14ac:dyDescent="0.2">
      <c r="A109" s="89" t="s">
        <v>347</v>
      </c>
      <c r="B109" s="100" t="s">
        <v>348</v>
      </c>
      <c r="C109" s="91" t="s">
        <v>189</v>
      </c>
      <c r="D109" s="101">
        <v>2</v>
      </c>
      <c r="E109" s="93"/>
      <c r="F109" s="94"/>
      <c r="G109" s="95"/>
      <c r="H109" s="95"/>
      <c r="I109" s="95"/>
      <c r="J109" s="96"/>
      <c r="K109" s="96"/>
      <c r="L109" s="95"/>
      <c r="M109" s="95"/>
    </row>
    <row r="110" spans="1:13" s="97" customFormat="1" ht="86.25" customHeight="1" x14ac:dyDescent="0.2">
      <c r="A110" s="89" t="s">
        <v>349</v>
      </c>
      <c r="B110" s="100" t="s">
        <v>350</v>
      </c>
      <c r="C110" s="91" t="s">
        <v>189</v>
      </c>
      <c r="D110" s="101">
        <v>2</v>
      </c>
      <c r="E110" s="93"/>
      <c r="F110" s="94"/>
      <c r="G110" s="95"/>
      <c r="H110" s="95"/>
      <c r="I110" s="95"/>
      <c r="J110" s="96"/>
      <c r="K110" s="96"/>
      <c r="L110" s="95"/>
      <c r="M110" s="95"/>
    </row>
    <row r="111" spans="1:13" s="97" customFormat="1" ht="122.25" customHeight="1" x14ac:dyDescent="0.2">
      <c r="A111" s="89" t="s">
        <v>351</v>
      </c>
      <c r="B111" s="100" t="s">
        <v>352</v>
      </c>
      <c r="C111" s="91" t="s">
        <v>189</v>
      </c>
      <c r="D111" s="101">
        <v>1</v>
      </c>
      <c r="E111" s="93"/>
      <c r="F111" s="94"/>
      <c r="G111" s="95"/>
      <c r="H111" s="95"/>
      <c r="I111" s="95"/>
      <c r="J111" s="96"/>
      <c r="K111" s="96"/>
      <c r="L111" s="95"/>
      <c r="M111" s="95"/>
    </row>
    <row r="112" spans="1:13" s="97" customFormat="1" ht="123" customHeight="1" x14ac:dyDescent="0.2">
      <c r="A112" s="89" t="s">
        <v>353</v>
      </c>
      <c r="B112" s="100" t="s">
        <v>354</v>
      </c>
      <c r="C112" s="91" t="s">
        <v>189</v>
      </c>
      <c r="D112" s="101">
        <v>1</v>
      </c>
      <c r="E112" s="93"/>
      <c r="F112" s="94"/>
      <c r="G112" s="95"/>
      <c r="H112" s="95"/>
      <c r="I112" s="95"/>
      <c r="J112" s="96"/>
      <c r="K112" s="96"/>
      <c r="L112" s="95"/>
      <c r="M112" s="95"/>
    </row>
    <row r="113" spans="1:13" s="97" customFormat="1" ht="123" customHeight="1" x14ac:dyDescent="0.2">
      <c r="A113" s="89" t="s">
        <v>355</v>
      </c>
      <c r="B113" s="100" t="s">
        <v>356</v>
      </c>
      <c r="C113" s="91" t="s">
        <v>189</v>
      </c>
      <c r="D113" s="101">
        <v>1</v>
      </c>
      <c r="E113" s="93"/>
      <c r="F113" s="94"/>
      <c r="G113" s="95"/>
      <c r="H113" s="95"/>
      <c r="I113" s="95"/>
      <c r="J113" s="96"/>
      <c r="K113" s="96"/>
      <c r="L113" s="95"/>
      <c r="M113" s="95"/>
    </row>
    <row r="114" spans="1:13" s="97" customFormat="1" x14ac:dyDescent="0.2">
      <c r="A114" s="89"/>
      <c r="B114" s="147"/>
      <c r="C114" s="91"/>
      <c r="D114" s="92"/>
      <c r="E114" s="93"/>
      <c r="F114" s="94"/>
      <c r="G114" s="145"/>
      <c r="H114" s="95"/>
      <c r="I114" s="95"/>
      <c r="J114" s="96"/>
      <c r="K114" s="96"/>
      <c r="L114" s="95"/>
      <c r="M114" s="95"/>
    </row>
    <row r="115" spans="1:13" s="97" customFormat="1" x14ac:dyDescent="0.2">
      <c r="A115" s="66"/>
      <c r="B115" s="67" t="s">
        <v>357</v>
      </c>
      <c r="C115" s="68"/>
      <c r="D115" s="69"/>
      <c r="E115" s="70"/>
      <c r="F115" s="71"/>
      <c r="G115" s="95"/>
      <c r="H115" s="95"/>
      <c r="I115" s="95"/>
      <c r="J115" s="96"/>
      <c r="K115" s="96"/>
      <c r="L115" s="95"/>
      <c r="M115" s="95"/>
    </row>
    <row r="116" spans="1:13" s="97" customFormat="1" ht="84" x14ac:dyDescent="0.2">
      <c r="A116" s="89" t="s">
        <v>358</v>
      </c>
      <c r="B116" s="90" t="s">
        <v>359</v>
      </c>
      <c r="C116" s="91" t="s">
        <v>189</v>
      </c>
      <c r="D116" s="92">
        <v>6</v>
      </c>
      <c r="E116" s="93"/>
      <c r="F116" s="94"/>
      <c r="G116" s="95"/>
      <c r="H116" s="95"/>
      <c r="I116" s="95"/>
      <c r="J116" s="96"/>
      <c r="K116" s="96"/>
      <c r="L116" s="95"/>
      <c r="M116" s="95"/>
    </row>
    <row r="117" spans="1:13" s="97" customFormat="1" ht="84" x14ac:dyDescent="0.2">
      <c r="A117" s="89" t="s">
        <v>360</v>
      </c>
      <c r="B117" s="90" t="s">
        <v>361</v>
      </c>
      <c r="C117" s="91" t="s">
        <v>189</v>
      </c>
      <c r="D117" s="92">
        <v>2</v>
      </c>
      <c r="E117" s="93"/>
      <c r="F117" s="94"/>
      <c r="G117" s="95"/>
      <c r="H117" s="95"/>
      <c r="I117" s="95"/>
      <c r="J117" s="96"/>
      <c r="K117" s="96"/>
      <c r="L117" s="95"/>
      <c r="M117" s="95"/>
    </row>
    <row r="118" spans="1:13" s="97" customFormat="1" ht="84" x14ac:dyDescent="0.2">
      <c r="A118" s="89" t="s">
        <v>362</v>
      </c>
      <c r="B118" s="90" t="s">
        <v>363</v>
      </c>
      <c r="C118" s="91" t="s">
        <v>189</v>
      </c>
      <c r="D118" s="92">
        <v>2</v>
      </c>
      <c r="E118" s="93"/>
      <c r="F118" s="94"/>
      <c r="G118" s="95"/>
      <c r="H118" s="95"/>
      <c r="I118" s="95"/>
      <c r="J118" s="96"/>
      <c r="K118" s="96"/>
      <c r="L118" s="95"/>
      <c r="M118" s="95"/>
    </row>
    <row r="119" spans="1:13" s="97" customFormat="1" ht="96" x14ac:dyDescent="0.2">
      <c r="A119" s="89" t="s">
        <v>364</v>
      </c>
      <c r="B119" s="90" t="s">
        <v>365</v>
      </c>
      <c r="C119" s="91" t="s">
        <v>189</v>
      </c>
      <c r="D119" s="92">
        <v>4</v>
      </c>
      <c r="E119" s="93"/>
      <c r="F119" s="94"/>
      <c r="G119" s="95"/>
      <c r="H119" s="95"/>
      <c r="I119" s="95"/>
      <c r="J119" s="96"/>
      <c r="K119" s="96"/>
      <c r="L119" s="95"/>
      <c r="M119" s="95"/>
    </row>
    <row r="120" spans="1:13" s="97" customFormat="1" ht="84" x14ac:dyDescent="0.2">
      <c r="A120" s="89" t="s">
        <v>366</v>
      </c>
      <c r="B120" s="90" t="s">
        <v>367</v>
      </c>
      <c r="C120" s="91" t="s">
        <v>189</v>
      </c>
      <c r="D120" s="92">
        <v>1</v>
      </c>
      <c r="E120" s="93"/>
      <c r="F120" s="94"/>
      <c r="G120" s="95"/>
      <c r="H120" s="95"/>
      <c r="I120" s="95"/>
      <c r="J120" s="96"/>
      <c r="K120" s="96"/>
      <c r="L120" s="95"/>
      <c r="M120" s="95"/>
    </row>
    <row r="121" spans="1:13" s="97" customFormat="1" ht="96" x14ac:dyDescent="0.2">
      <c r="A121" s="89" t="s">
        <v>368</v>
      </c>
      <c r="B121" s="90" t="s">
        <v>369</v>
      </c>
      <c r="C121" s="91" t="s">
        <v>189</v>
      </c>
      <c r="D121" s="92">
        <v>2</v>
      </c>
      <c r="E121" s="93"/>
      <c r="F121" s="94"/>
      <c r="G121" s="95"/>
      <c r="H121" s="95"/>
      <c r="I121" s="95"/>
      <c r="J121" s="96"/>
      <c r="K121" s="96"/>
      <c r="L121" s="95"/>
      <c r="M121" s="95"/>
    </row>
    <row r="122" spans="1:13" s="97" customFormat="1" ht="12.75" x14ac:dyDescent="0.2">
      <c r="A122" s="89"/>
      <c r="B122" s="148"/>
      <c r="C122" s="91"/>
      <c r="D122" s="92"/>
      <c r="E122" s="93"/>
      <c r="F122" s="94"/>
      <c r="G122" s="95"/>
      <c r="H122" s="95"/>
      <c r="I122" s="95"/>
      <c r="J122" s="96"/>
      <c r="K122" s="96"/>
      <c r="L122" s="95"/>
      <c r="M122" s="95"/>
    </row>
    <row r="123" spans="1:13" s="97" customFormat="1" x14ac:dyDescent="0.2">
      <c r="A123" s="66"/>
      <c r="B123" s="67" t="s">
        <v>370</v>
      </c>
      <c r="C123" s="68"/>
      <c r="D123" s="69"/>
      <c r="E123" s="70"/>
      <c r="F123" s="71"/>
      <c r="G123" s="95"/>
      <c r="H123" s="95"/>
      <c r="I123" s="95"/>
      <c r="J123" s="96"/>
      <c r="K123" s="96"/>
      <c r="L123" s="95"/>
      <c r="M123" s="95"/>
    </row>
    <row r="124" spans="1:13" s="97" customFormat="1" ht="180" x14ac:dyDescent="0.2">
      <c r="A124" s="89" t="s">
        <v>371</v>
      </c>
      <c r="B124" s="138" t="s">
        <v>372</v>
      </c>
      <c r="C124" s="91" t="s">
        <v>189</v>
      </c>
      <c r="D124" s="92">
        <v>1</v>
      </c>
      <c r="E124" s="93"/>
      <c r="F124" s="94"/>
      <c r="G124" s="95"/>
      <c r="H124" s="95"/>
      <c r="I124" s="95"/>
      <c r="J124" s="124"/>
      <c r="K124" s="124"/>
      <c r="L124" s="95"/>
      <c r="M124" s="95"/>
    </row>
    <row r="125" spans="1:13" s="97" customFormat="1" ht="180" x14ac:dyDescent="0.2">
      <c r="A125" s="89" t="s">
        <v>373</v>
      </c>
      <c r="B125" s="138" t="s">
        <v>374</v>
      </c>
      <c r="C125" s="91" t="s">
        <v>189</v>
      </c>
      <c r="D125" s="92">
        <v>1</v>
      </c>
      <c r="E125" s="93"/>
      <c r="F125" s="94"/>
      <c r="G125" s="95"/>
      <c r="H125" s="95"/>
      <c r="I125" s="95"/>
      <c r="J125" s="96"/>
      <c r="K125" s="96"/>
      <c r="L125" s="95"/>
      <c r="M125" s="95"/>
    </row>
    <row r="126" spans="1:13" s="97" customFormat="1" ht="12.75" x14ac:dyDescent="0.2">
      <c r="A126" s="89"/>
      <c r="B126" s="90"/>
      <c r="C126" s="91"/>
      <c r="D126" s="92"/>
      <c r="E126" s="93"/>
      <c r="F126" s="94"/>
      <c r="G126" s="95"/>
      <c r="H126" s="95"/>
      <c r="I126" s="95"/>
      <c r="J126" s="96"/>
      <c r="K126" s="96"/>
      <c r="L126" s="95"/>
      <c r="M126" s="95"/>
    </row>
    <row r="127" spans="1:13" s="28" customFormat="1" ht="15.75" x14ac:dyDescent="0.25">
      <c r="A127" s="149"/>
      <c r="B127" s="150" t="s">
        <v>375</v>
      </c>
      <c r="C127" s="151"/>
      <c r="D127" s="143"/>
      <c r="E127" s="152"/>
      <c r="F127" s="153"/>
      <c r="G127" s="129"/>
    </row>
    <row r="128" spans="1:13" s="28" customFormat="1" ht="60" x14ac:dyDescent="0.2">
      <c r="A128" s="75" t="s">
        <v>376</v>
      </c>
      <c r="B128" s="111" t="s">
        <v>377</v>
      </c>
      <c r="C128" s="77" t="s">
        <v>189</v>
      </c>
      <c r="D128" s="101">
        <v>1</v>
      </c>
      <c r="E128" s="154">
        <v>0</v>
      </c>
      <c r="F128" s="84">
        <f>E128*D128</f>
        <v>0</v>
      </c>
      <c r="G128" s="129"/>
    </row>
    <row r="129" spans="1:7" s="28" customFormat="1" ht="48" x14ac:dyDescent="0.2">
      <c r="A129" s="75" t="s">
        <v>378</v>
      </c>
      <c r="B129" s="111" t="s">
        <v>379</v>
      </c>
      <c r="C129" s="77" t="s">
        <v>189</v>
      </c>
      <c r="D129" s="101">
        <v>1</v>
      </c>
      <c r="E129" s="154"/>
      <c r="F129" s="84"/>
      <c r="G129" s="129"/>
    </row>
    <row r="130" spans="1:7" s="28" customFormat="1" ht="48" x14ac:dyDescent="0.2">
      <c r="A130" s="75" t="s">
        <v>380</v>
      </c>
      <c r="B130" s="111" t="s">
        <v>381</v>
      </c>
      <c r="C130" s="77" t="s">
        <v>189</v>
      </c>
      <c r="D130" s="101">
        <v>3</v>
      </c>
      <c r="E130" s="154"/>
      <c r="F130" s="84"/>
      <c r="G130" s="129"/>
    </row>
    <row r="131" spans="1:7" s="28" customFormat="1" ht="48" x14ac:dyDescent="0.2">
      <c r="A131" s="75" t="s">
        <v>382</v>
      </c>
      <c r="B131" s="111" t="s">
        <v>383</v>
      </c>
      <c r="C131" s="77" t="s">
        <v>189</v>
      </c>
      <c r="D131" s="101">
        <v>9</v>
      </c>
      <c r="E131" s="154"/>
      <c r="F131" s="84"/>
      <c r="G131" s="129"/>
    </row>
    <row r="132" spans="1:7" s="28" customFormat="1" ht="48" x14ac:dyDescent="0.2">
      <c r="A132" s="75" t="s">
        <v>384</v>
      </c>
      <c r="B132" s="111" t="s">
        <v>385</v>
      </c>
      <c r="C132" s="77" t="s">
        <v>189</v>
      </c>
      <c r="D132" s="101">
        <v>9</v>
      </c>
      <c r="E132" s="154"/>
      <c r="F132" s="84"/>
      <c r="G132" s="129"/>
    </row>
    <row r="133" spans="1:7" s="28" customFormat="1" ht="48" x14ac:dyDescent="0.2">
      <c r="A133" s="75" t="s">
        <v>386</v>
      </c>
      <c r="B133" s="90" t="s">
        <v>387</v>
      </c>
      <c r="C133" s="77" t="s">
        <v>189</v>
      </c>
      <c r="D133" s="155">
        <v>13</v>
      </c>
      <c r="E133" s="154">
        <v>0</v>
      </c>
      <c r="F133" s="84">
        <f>E133*D133</f>
        <v>0</v>
      </c>
      <c r="G133" s="129"/>
    </row>
    <row r="134" spans="1:7" s="28" customFormat="1" ht="48" x14ac:dyDescent="0.2">
      <c r="A134" s="75" t="s">
        <v>388</v>
      </c>
      <c r="B134" s="90" t="s">
        <v>389</v>
      </c>
      <c r="C134" s="77" t="s">
        <v>189</v>
      </c>
      <c r="D134" s="155">
        <v>4</v>
      </c>
      <c r="E134" s="154">
        <v>0</v>
      </c>
      <c r="F134" s="84">
        <f>E134*D134</f>
        <v>0</v>
      </c>
      <c r="G134" s="129"/>
    </row>
    <row r="135" spans="1:7" s="28" customFormat="1" ht="48" x14ac:dyDescent="0.2">
      <c r="A135" s="75" t="s">
        <v>390</v>
      </c>
      <c r="B135" s="90" t="s">
        <v>391</v>
      </c>
      <c r="C135" s="77" t="s">
        <v>189</v>
      </c>
      <c r="D135" s="155">
        <v>3</v>
      </c>
      <c r="E135" s="154">
        <v>0</v>
      </c>
      <c r="F135" s="84">
        <f>E135*D135</f>
        <v>0</v>
      </c>
      <c r="G135" s="129"/>
    </row>
    <row r="136" spans="1:7" s="28" customFormat="1" ht="60" x14ac:dyDescent="0.2">
      <c r="A136" s="75" t="s">
        <v>392</v>
      </c>
      <c r="B136" s="90" t="s">
        <v>393</v>
      </c>
      <c r="C136" s="77" t="s">
        <v>189</v>
      </c>
      <c r="D136" s="155">
        <v>1</v>
      </c>
      <c r="E136" s="156"/>
      <c r="F136" s="84"/>
      <c r="G136" s="129"/>
    </row>
    <row r="137" spans="1:7" s="28" customFormat="1" ht="48" x14ac:dyDescent="0.2">
      <c r="A137" s="75" t="s">
        <v>394</v>
      </c>
      <c r="B137" s="90" t="s">
        <v>395</v>
      </c>
      <c r="C137" s="77" t="s">
        <v>189</v>
      </c>
      <c r="D137" s="155">
        <v>4</v>
      </c>
      <c r="E137" s="156"/>
      <c r="F137" s="84"/>
      <c r="G137" s="129"/>
    </row>
    <row r="138" spans="1:7" s="28" customFormat="1" ht="48" x14ac:dyDescent="0.2">
      <c r="A138" s="75" t="s">
        <v>396</v>
      </c>
      <c r="B138" s="90" t="s">
        <v>397</v>
      </c>
      <c r="C138" s="77" t="s">
        <v>189</v>
      </c>
      <c r="D138" s="155">
        <v>4</v>
      </c>
      <c r="E138" s="156"/>
      <c r="F138" s="84"/>
      <c r="G138" s="129"/>
    </row>
    <row r="139" spans="1:7" s="28" customFormat="1" ht="48" x14ac:dyDescent="0.2">
      <c r="A139" s="75" t="s">
        <v>398</v>
      </c>
      <c r="B139" s="90" t="s">
        <v>399</v>
      </c>
      <c r="C139" s="77" t="s">
        <v>189</v>
      </c>
      <c r="D139" s="155">
        <v>20</v>
      </c>
      <c r="E139" s="156"/>
      <c r="F139" s="84"/>
      <c r="G139" s="129"/>
    </row>
    <row r="140" spans="1:7" s="28" customFormat="1" ht="48" x14ac:dyDescent="0.2">
      <c r="A140" s="75" t="s">
        <v>400</v>
      </c>
      <c r="B140" s="90" t="s">
        <v>401</v>
      </c>
      <c r="C140" s="77" t="s">
        <v>189</v>
      </c>
      <c r="D140" s="155">
        <v>6</v>
      </c>
      <c r="E140" s="156"/>
      <c r="F140" s="84"/>
      <c r="G140" s="129"/>
    </row>
    <row r="141" spans="1:7" s="28" customFormat="1" ht="48" x14ac:dyDescent="0.2">
      <c r="A141" s="75" t="s">
        <v>402</v>
      </c>
      <c r="B141" s="90" t="s">
        <v>403</v>
      </c>
      <c r="C141" s="77" t="s">
        <v>189</v>
      </c>
      <c r="D141" s="155">
        <v>2</v>
      </c>
      <c r="E141" s="156"/>
      <c r="F141" s="84"/>
      <c r="G141" s="129"/>
    </row>
    <row r="142" spans="1:7" s="28" customFormat="1" ht="48" x14ac:dyDescent="0.2">
      <c r="A142" s="75" t="s">
        <v>404</v>
      </c>
      <c r="B142" s="90" t="s">
        <v>405</v>
      </c>
      <c r="C142" s="77" t="s">
        <v>189</v>
      </c>
      <c r="D142" s="155">
        <v>1</v>
      </c>
      <c r="E142" s="156"/>
      <c r="F142" s="84"/>
      <c r="G142" s="129"/>
    </row>
    <row r="143" spans="1:7" s="28" customFormat="1" ht="48" x14ac:dyDescent="0.2">
      <c r="A143" s="75" t="s">
        <v>406</v>
      </c>
      <c r="B143" s="90" t="s">
        <v>407</v>
      </c>
      <c r="C143" s="77" t="s">
        <v>189</v>
      </c>
      <c r="D143" s="155">
        <v>1</v>
      </c>
      <c r="E143" s="156"/>
      <c r="F143" s="84"/>
      <c r="G143" s="129"/>
    </row>
    <row r="144" spans="1:7" s="28" customFormat="1" ht="48" x14ac:dyDescent="0.2">
      <c r="A144" s="75" t="s">
        <v>408</v>
      </c>
      <c r="B144" s="90" t="s">
        <v>409</v>
      </c>
      <c r="C144" s="77" t="s">
        <v>189</v>
      </c>
      <c r="D144" s="155">
        <v>1</v>
      </c>
      <c r="E144" s="156"/>
      <c r="F144" s="84"/>
      <c r="G144" s="129"/>
    </row>
    <row r="145" spans="1:13" s="28" customFormat="1" ht="48" x14ac:dyDescent="0.2">
      <c r="A145" s="75" t="s">
        <v>410</v>
      </c>
      <c r="B145" s="90" t="s">
        <v>411</v>
      </c>
      <c r="C145" s="77" t="s">
        <v>189</v>
      </c>
      <c r="D145" s="155">
        <v>1</v>
      </c>
      <c r="E145" s="156"/>
      <c r="F145" s="84"/>
      <c r="G145" s="129"/>
    </row>
    <row r="146" spans="1:13" s="28" customFormat="1" ht="60" x14ac:dyDescent="0.2">
      <c r="A146" s="75" t="s">
        <v>412</v>
      </c>
      <c r="B146" s="90" t="s">
        <v>413</v>
      </c>
      <c r="C146" s="77" t="s">
        <v>189</v>
      </c>
      <c r="D146" s="155">
        <v>42</v>
      </c>
      <c r="E146" s="156"/>
      <c r="F146" s="84"/>
      <c r="G146" s="129"/>
    </row>
    <row r="147" spans="1:13" s="28" customFormat="1" ht="48" x14ac:dyDescent="0.2">
      <c r="A147" s="75" t="s">
        <v>414</v>
      </c>
      <c r="B147" s="90" t="s">
        <v>415</v>
      </c>
      <c r="C147" s="77" t="s">
        <v>189</v>
      </c>
      <c r="D147" s="155">
        <v>1</v>
      </c>
      <c r="E147" s="156"/>
      <c r="F147" s="84"/>
      <c r="G147" s="129"/>
    </row>
    <row r="148" spans="1:13" s="28" customFormat="1" ht="60" x14ac:dyDescent="0.2">
      <c r="A148" s="75" t="s">
        <v>416</v>
      </c>
      <c r="B148" s="90" t="s">
        <v>417</v>
      </c>
      <c r="C148" s="77" t="s">
        <v>189</v>
      </c>
      <c r="D148" s="155">
        <v>2</v>
      </c>
      <c r="E148" s="156"/>
      <c r="F148" s="84"/>
      <c r="G148" s="129"/>
    </row>
    <row r="149" spans="1:13" s="28" customFormat="1" ht="48" x14ac:dyDescent="0.2">
      <c r="A149" s="75" t="s">
        <v>418</v>
      </c>
      <c r="B149" s="90" t="s">
        <v>419</v>
      </c>
      <c r="C149" s="77" t="s">
        <v>189</v>
      </c>
      <c r="D149" s="155">
        <v>38</v>
      </c>
      <c r="E149" s="156"/>
      <c r="F149" s="84"/>
      <c r="G149" s="129"/>
    </row>
    <row r="150" spans="1:13" s="97" customFormat="1" ht="13.5" thickBot="1" x14ac:dyDescent="0.25">
      <c r="A150" s="89"/>
      <c r="B150" s="90"/>
      <c r="C150" s="91"/>
      <c r="D150" s="92"/>
      <c r="E150" s="93"/>
      <c r="F150" s="94"/>
      <c r="G150" s="95"/>
      <c r="H150" s="95"/>
      <c r="I150" s="95"/>
      <c r="J150" s="96"/>
      <c r="K150" s="96"/>
      <c r="L150" s="95"/>
      <c r="M150" s="95"/>
    </row>
    <row r="151" spans="1:13" ht="16.5" thickTop="1" x14ac:dyDescent="0.2">
      <c r="A151" s="157"/>
      <c r="B151" s="158"/>
      <c r="C151" s="159"/>
      <c r="D151" s="160"/>
      <c r="E151" s="161"/>
      <c r="F151" s="162"/>
      <c r="G151" s="163"/>
      <c r="H151" s="164"/>
      <c r="I151" s="164"/>
      <c r="J151" s="41"/>
      <c r="K151" s="164"/>
      <c r="L151" s="46"/>
      <c r="M151" s="164"/>
    </row>
    <row r="152" spans="1:13" x14ac:dyDescent="0.2">
      <c r="A152" s="166"/>
      <c r="B152" s="140"/>
      <c r="C152" s="167"/>
      <c r="D152" s="168"/>
      <c r="E152" s="169"/>
      <c r="F152" s="170"/>
      <c r="G152" s="163"/>
      <c r="H152" s="164"/>
      <c r="I152" s="164"/>
      <c r="J152" s="64"/>
      <c r="K152" s="171"/>
      <c r="L152" s="46"/>
      <c r="M152" s="164"/>
    </row>
    <row r="153" spans="1:13" x14ac:dyDescent="0.2">
      <c r="A153" s="166"/>
      <c r="B153" s="140"/>
      <c r="C153" s="167"/>
      <c r="D153" s="168"/>
      <c r="E153" s="169"/>
      <c r="F153" s="170"/>
      <c r="G153" s="163"/>
      <c r="H153" s="164"/>
      <c r="I153" s="164"/>
      <c r="J153" s="64"/>
      <c r="K153" s="171"/>
      <c r="L153" s="46"/>
      <c r="M153" s="164"/>
    </row>
    <row r="154" spans="1:13" x14ac:dyDescent="0.25">
      <c r="A154" s="166"/>
      <c r="B154" s="100"/>
      <c r="C154" s="167"/>
      <c r="D154" s="168"/>
      <c r="E154" s="172"/>
      <c r="F154" s="173"/>
      <c r="G154" s="163"/>
      <c r="H154" s="174"/>
      <c r="I154" s="174"/>
      <c r="J154" s="175"/>
      <c r="K154" s="175"/>
      <c r="L154" s="176"/>
      <c r="M154" s="174"/>
    </row>
    <row r="155" spans="1:13" x14ac:dyDescent="0.25">
      <c r="A155" s="166"/>
      <c r="B155" s="100"/>
      <c r="C155" s="167"/>
      <c r="D155" s="168"/>
      <c r="E155" s="172"/>
      <c r="F155" s="173"/>
      <c r="G155" s="163"/>
      <c r="H155" s="174"/>
      <c r="I155" s="174"/>
      <c r="J155" s="175"/>
      <c r="K155" s="175"/>
      <c r="L155" s="176"/>
      <c r="M155" s="174"/>
    </row>
    <row r="156" spans="1:13" x14ac:dyDescent="0.2">
      <c r="A156" s="166"/>
      <c r="B156" s="125"/>
      <c r="C156" s="167"/>
      <c r="D156" s="168"/>
      <c r="E156" s="177"/>
      <c r="F156" s="172"/>
      <c r="G156" s="163"/>
      <c r="H156" s="164"/>
      <c r="I156" s="164"/>
      <c r="J156" s="41"/>
      <c r="K156" s="164"/>
      <c r="L156" s="46"/>
      <c r="M156" s="164"/>
    </row>
    <row r="157" spans="1:13" x14ac:dyDescent="0.2">
      <c r="A157" s="166"/>
      <c r="B157" s="125"/>
      <c r="C157" s="167"/>
      <c r="D157" s="168"/>
      <c r="E157" s="172"/>
      <c r="F157" s="173"/>
      <c r="G157" s="163"/>
      <c r="H157" s="164"/>
      <c r="I157" s="164"/>
      <c r="J157" s="41"/>
      <c r="K157" s="164"/>
      <c r="L157" s="46"/>
      <c r="M157" s="164"/>
    </row>
    <row r="158" spans="1:13" x14ac:dyDescent="0.2">
      <c r="A158" s="166"/>
      <c r="B158" s="125"/>
      <c r="C158" s="167"/>
      <c r="D158" s="168"/>
      <c r="E158" s="172"/>
      <c r="F158" s="173"/>
      <c r="G158" s="163"/>
      <c r="H158" s="164"/>
      <c r="I158" s="164"/>
      <c r="J158" s="64"/>
      <c r="K158" s="171"/>
      <c r="L158" s="46"/>
      <c r="M158" s="164"/>
    </row>
    <row r="159" spans="1:13" x14ac:dyDescent="0.2">
      <c r="A159" s="166"/>
      <c r="B159" s="125"/>
      <c r="C159" s="167"/>
      <c r="D159" s="168"/>
      <c r="E159" s="178"/>
      <c r="F159" s="173"/>
      <c r="G159" s="179"/>
      <c r="H159" s="42"/>
      <c r="I159" s="164"/>
      <c r="J159" s="64"/>
      <c r="K159" s="171"/>
      <c r="L159" s="46"/>
      <c r="M159" s="164"/>
    </row>
    <row r="160" spans="1:13" x14ac:dyDescent="0.2">
      <c r="A160" s="166"/>
      <c r="B160" s="125"/>
      <c r="C160" s="167"/>
      <c r="D160" s="168"/>
      <c r="E160" s="178"/>
      <c r="F160" s="173"/>
      <c r="G160" s="179"/>
      <c r="H160" s="42"/>
      <c r="I160" s="164"/>
      <c r="J160" s="64"/>
      <c r="K160" s="171"/>
      <c r="L160" s="46"/>
      <c r="M160" s="164"/>
    </row>
  </sheetData>
  <customSheetViews>
    <customSheetView guid="{77FBA20D-B7A8-4E59-9EA0-C2E164A859E5}" showPageBreaks="1" showGridLines="0" zeroValues="0" printArea="1" topLeftCell="A70">
      <selection activeCell="D72" sqref="D72"/>
      <rowBreaks count="2" manualBreakCount="2">
        <brk id="34" max="5" man="1"/>
        <brk id="82" max="5" man="1"/>
      </rowBreaks>
      <pageMargins left="0.70866141732283472" right="0.19685039370078741" top="0.31496062992125984" bottom="0.39370078740157483" header="0" footer="0"/>
      <printOptions horizontalCentered="1"/>
      <pageSetup orientation="portrait" horizontalDpi="300" verticalDpi="300" r:id="rId1"/>
      <headerFooter>
        <oddFooter>&amp;C&amp;8Página &amp;P de &amp;N</oddFooter>
      </headerFooter>
    </customSheetView>
    <customSheetView guid="{29EEB747-74A5-4940-BEF5-9BF888B1466C}" showPageBreaks="1" showGridLines="0" zeroValues="0" printArea="1" topLeftCell="A68">
      <selection activeCell="E73" sqref="E73"/>
      <pageMargins left="0.70866141732283472" right="0.19685039370078741" top="0.31496062992125984" bottom="0.39370078740157483" header="0" footer="0"/>
      <printOptions horizontalCentered="1"/>
      <pageSetup orientation="portrait" horizontalDpi="300" verticalDpi="300" r:id="rId2"/>
      <headerFooter>
        <oddFooter>&amp;C&amp;8Página &amp;P de &amp;N</oddFooter>
      </headerFooter>
    </customSheetView>
    <customSheetView guid="{162F41BB-6EF8-4BEC-8280-B4ACEB394702}" showPageBreaks="1" showGridLines="0" zeroValues="0" printArea="1" topLeftCell="A37">
      <selection activeCell="C40" sqref="C40"/>
      <rowBreaks count="2" manualBreakCount="2">
        <brk id="33" max="5" man="1"/>
        <brk id="93" max="5" man="1"/>
      </rowBreaks>
      <pageMargins left="0.70866141732283472" right="0.19685039370078741" top="0.31496062992125984" bottom="0.39370078740157483" header="0" footer="0"/>
      <printOptions horizontalCentered="1"/>
      <pageSetup orientation="portrait" horizontalDpi="300" verticalDpi="300" r:id="rId3"/>
      <headerFooter>
        <oddFooter>&amp;C&amp;8Página &amp;P de &amp;N</oddFooter>
      </headerFooter>
    </customSheetView>
    <customSheetView guid="{ED85AC9F-31ED-4F26-80A8-243EAF1D1219}" showPageBreaks="1" showGridLines="0" zeroValues="0" printArea="1" view="pageBreakPreview" topLeftCell="A128">
      <selection activeCell="B191" sqref="B191"/>
      <pageMargins left="0.70866141732283472" right="0.19685039370078741" top="0.31496062992125984" bottom="0.39370078740157483" header="0" footer="0"/>
      <printOptions horizontalCentered="1"/>
      <pageSetup orientation="portrait" horizontalDpi="300" verticalDpi="300" r:id="rId4"/>
      <headerFooter>
        <oddFooter>&amp;C&amp;8Página &amp;P de &amp;N</oddFooter>
      </headerFooter>
    </customSheetView>
    <customSheetView guid="{207E52B2-BF48-4D16-9D87-7045D750C14B}" scale="90" showPageBreaks="1" showGridLines="0" zeroValues="0" printArea="1" topLeftCell="A64">
      <selection activeCell="E66" sqref="E66"/>
      <rowBreaks count="2" manualBreakCount="2">
        <brk id="36" max="5" man="1"/>
        <brk id="93" max="5" man="1"/>
      </rowBreaks>
      <pageMargins left="0.70866141732283472" right="0.19685039370078741" top="0.31496062992125984" bottom="0.39370078740157483" header="0" footer="0"/>
      <printOptions horizontalCentered="1"/>
      <pageSetup paperSize="9" orientation="portrait" horizontalDpi="0" verticalDpi="0" r:id="rId5"/>
      <headerFooter>
        <oddFooter>&amp;C&amp;8Página &amp;P de &amp;N</oddFooter>
      </headerFooter>
    </customSheetView>
    <customSheetView guid="{5E0AEEAB-0A36-45A3-8D98-7068235238A0}" scale="110" showPageBreaks="1" showGridLines="0" zeroValues="0" printArea="1">
      <selection activeCell="A218" sqref="A218:XFD218"/>
      <rowBreaks count="2" manualBreakCount="2">
        <brk id="38" max="5" man="1"/>
        <brk id="103" max="5" man="1"/>
      </rowBreaks>
      <pageMargins left="0.70866141732283472" right="0.19685039370078741" top="0.31496062992125984" bottom="0.39370078740157483" header="0" footer="0"/>
      <printOptions horizontalCentered="1"/>
      <pageSetup paperSize="9" orientation="portrait" horizontalDpi="0" verticalDpi="0" r:id="rId6"/>
      <headerFooter>
        <oddFooter>&amp;C&amp;8Página &amp;P de &amp;N</oddFooter>
      </headerFooter>
    </customSheetView>
    <customSheetView guid="{F6114E7D-9C9D-4E29-A18C-0F6C3CFC0A33}" scale="110" showPageBreaks="1" showGridLines="0" zeroValues="0" printArea="1" topLeftCell="A35">
      <selection activeCell="B36" sqref="B36"/>
      <rowBreaks count="2" manualBreakCount="2">
        <brk id="33" max="5" man="1"/>
        <brk id="91" max="5" man="1"/>
      </rowBreaks>
      <pageMargins left="0.70866141732283472" right="0.19685039370078741" top="0.31496062992125984" bottom="0.39370078740157483" header="0" footer="0"/>
      <printOptions horizontalCentered="1"/>
      <pageSetup orientation="portrait" horizontalDpi="300" verticalDpi="300" r:id="rId7"/>
      <headerFooter>
        <oddFooter>&amp;C&amp;8Página &amp;P de &amp;N</oddFooter>
      </headerFooter>
    </customSheetView>
    <customSheetView guid="{1E03F048-D478-4478-8644-0CE4BC87DC79}" scale="130" showPageBreaks="1" showGridLines="0" zeroValues="0" printArea="1">
      <selection activeCell="C15" sqref="C15"/>
      <rowBreaks count="2" manualBreakCount="2">
        <brk id="36" max="5" man="1"/>
        <brk id="98" max="5" man="1"/>
      </rowBreaks>
      <pageMargins left="0.70866141732283472" right="0.19685039370078741" top="0.31496062992125984" bottom="0.39370078740157483" header="0" footer="0"/>
      <printOptions horizontalCentered="1"/>
      <pageSetup orientation="portrait" horizontalDpi="0" verticalDpi="0" r:id="rId8"/>
      <headerFooter>
        <oddFooter>&amp;C&amp;8Página &amp;P de &amp;N</oddFooter>
      </headerFooter>
    </customSheetView>
  </customSheetViews>
  <mergeCells count="10">
    <mergeCell ref="A13:F13"/>
    <mergeCell ref="C2:F2"/>
    <mergeCell ref="C3:F3"/>
    <mergeCell ref="C4:F4"/>
    <mergeCell ref="C5:F5"/>
    <mergeCell ref="C6:F6"/>
    <mergeCell ref="C7:F7"/>
    <mergeCell ref="C12:F12"/>
    <mergeCell ref="C8:F9"/>
    <mergeCell ref="C10:F11"/>
  </mergeCells>
  <phoneticPr fontId="6" type="noConversion"/>
  <printOptions horizontalCentered="1"/>
  <pageMargins left="0.70866141732283472" right="0.19685039370078741" top="0.31496062992125984" bottom="0.39370078740157483" header="0" footer="0"/>
  <pageSetup orientation="portrait" horizontalDpi="300" verticalDpi="300" r:id="rId9"/>
  <headerFooter>
    <oddFooter>&amp;C&amp;8Página &amp;P de &amp;N</oddFooter>
  </headerFooter>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01"/>
  <sheetViews>
    <sheetView topLeftCell="A69" workbookViewId="0">
      <selection activeCell="F107" sqref="F107"/>
    </sheetView>
  </sheetViews>
  <sheetFormatPr baseColWidth="10" defaultRowHeight="12.75" x14ac:dyDescent="0.2"/>
  <sheetData>
    <row r="1" spans="1:11" x14ac:dyDescent="0.2">
      <c r="A1" t="s">
        <v>9</v>
      </c>
      <c r="B1">
        <v>7.78</v>
      </c>
    </row>
    <row r="2" spans="1:11" x14ac:dyDescent="0.2">
      <c r="A2" t="s">
        <v>10</v>
      </c>
      <c r="B2">
        <v>7.78</v>
      </c>
    </row>
    <row r="3" spans="1:11" x14ac:dyDescent="0.2">
      <c r="A3" t="s">
        <v>11</v>
      </c>
      <c r="B3">
        <v>7.78</v>
      </c>
    </row>
    <row r="4" spans="1:11" x14ac:dyDescent="0.2">
      <c r="A4" t="s">
        <v>12</v>
      </c>
      <c r="B4">
        <v>7.78</v>
      </c>
    </row>
    <row r="5" spans="1:11" x14ac:dyDescent="0.2">
      <c r="A5" t="s">
        <v>13</v>
      </c>
      <c r="B5">
        <v>7.78</v>
      </c>
    </row>
    <row r="6" spans="1:11" x14ac:dyDescent="0.2">
      <c r="A6" t="s">
        <v>14</v>
      </c>
      <c r="B6">
        <v>7.78</v>
      </c>
    </row>
    <row r="7" spans="1:11" x14ac:dyDescent="0.2">
      <c r="A7" t="s">
        <v>15</v>
      </c>
      <c r="B7">
        <v>7.78</v>
      </c>
    </row>
    <row r="8" spans="1:11" x14ac:dyDescent="0.2">
      <c r="A8" t="s">
        <v>16</v>
      </c>
      <c r="B8">
        <v>7.78</v>
      </c>
    </row>
    <row r="9" spans="1:11" x14ac:dyDescent="0.2">
      <c r="A9" t="s">
        <v>17</v>
      </c>
      <c r="B9">
        <v>7.2</v>
      </c>
    </row>
    <row r="10" spans="1:11" x14ac:dyDescent="0.2">
      <c r="A10" t="s">
        <v>18</v>
      </c>
      <c r="B10">
        <v>7.27</v>
      </c>
    </row>
    <row r="11" spans="1:11" x14ac:dyDescent="0.2">
      <c r="A11" t="s">
        <v>19</v>
      </c>
      <c r="B11">
        <v>7.27</v>
      </c>
    </row>
    <row r="12" spans="1:11" x14ac:dyDescent="0.2">
      <c r="A12" t="s">
        <v>20</v>
      </c>
      <c r="B12">
        <v>7.2</v>
      </c>
    </row>
    <row r="13" spans="1:11" x14ac:dyDescent="0.2">
      <c r="B13" s="1">
        <f>SUM(B1:B12)</f>
        <v>91.179999999999993</v>
      </c>
    </row>
    <row r="14" spans="1:11" x14ac:dyDescent="0.2">
      <c r="E14" t="s">
        <v>110</v>
      </c>
      <c r="G14" t="s">
        <v>111</v>
      </c>
      <c r="I14" t="s">
        <v>112</v>
      </c>
      <c r="K14" t="s">
        <v>113</v>
      </c>
    </row>
    <row r="15" spans="1:11" x14ac:dyDescent="0.2">
      <c r="E15" s="3" t="s">
        <v>109</v>
      </c>
      <c r="G15" s="3" t="s">
        <v>109</v>
      </c>
      <c r="I15" s="3" t="s">
        <v>109</v>
      </c>
      <c r="K15" s="3" t="s">
        <v>109</v>
      </c>
    </row>
    <row r="16" spans="1:11" x14ac:dyDescent="0.2">
      <c r="E16" s="2">
        <v>14.02</v>
      </c>
      <c r="G16" s="2">
        <v>5.45</v>
      </c>
      <c r="I16" s="2">
        <v>10.199999999999999</v>
      </c>
      <c r="K16" s="2">
        <v>4</v>
      </c>
    </row>
    <row r="18" spans="1:11" x14ac:dyDescent="0.2">
      <c r="A18" t="s">
        <v>21</v>
      </c>
      <c r="B18">
        <v>18.149999999999999</v>
      </c>
      <c r="D18" t="s">
        <v>63</v>
      </c>
      <c r="E18">
        <v>1.91</v>
      </c>
      <c r="F18" t="s">
        <v>77</v>
      </c>
      <c r="G18">
        <v>1.1499999999999999</v>
      </c>
      <c r="H18" t="s">
        <v>103</v>
      </c>
      <c r="I18">
        <v>3.59</v>
      </c>
      <c r="J18" t="s">
        <v>105</v>
      </c>
      <c r="K18">
        <v>0.97</v>
      </c>
    </row>
    <row r="19" spans="1:11" x14ac:dyDescent="0.2">
      <c r="A19" t="s">
        <v>22</v>
      </c>
      <c r="B19">
        <v>4.5999999999999996</v>
      </c>
      <c r="D19" t="s">
        <v>64</v>
      </c>
      <c r="E19">
        <v>10.9</v>
      </c>
      <c r="F19" t="s">
        <v>78</v>
      </c>
      <c r="G19">
        <v>1.1499999999999999</v>
      </c>
      <c r="H19" t="s">
        <v>104</v>
      </c>
      <c r="I19">
        <v>3.59</v>
      </c>
      <c r="J19" t="s">
        <v>106</v>
      </c>
      <c r="K19">
        <v>1.27</v>
      </c>
    </row>
    <row r="20" spans="1:11" x14ac:dyDescent="0.2">
      <c r="A20" t="s">
        <v>23</v>
      </c>
      <c r="B20">
        <v>5.4</v>
      </c>
      <c r="D20" t="s">
        <v>65</v>
      </c>
      <c r="E20">
        <v>1.91</v>
      </c>
      <c r="F20" t="s">
        <v>79</v>
      </c>
      <c r="G20">
        <v>1.1200000000000001</v>
      </c>
      <c r="H20" t="s">
        <v>114</v>
      </c>
      <c r="I20">
        <v>2.0299999999999998</v>
      </c>
      <c r="J20" t="s">
        <v>107</v>
      </c>
      <c r="K20">
        <v>1.27</v>
      </c>
    </row>
    <row r="21" spans="1:11" x14ac:dyDescent="0.2">
      <c r="A21" t="s">
        <v>24</v>
      </c>
      <c r="B21">
        <v>5.4</v>
      </c>
      <c r="D21" t="s">
        <v>66</v>
      </c>
      <c r="E21">
        <v>1.91</v>
      </c>
      <c r="F21" t="s">
        <v>80</v>
      </c>
      <c r="G21">
        <v>1.1200000000000001</v>
      </c>
      <c r="H21" t="s">
        <v>115</v>
      </c>
      <c r="I21">
        <v>2</v>
      </c>
      <c r="J21" t="s">
        <v>108</v>
      </c>
      <c r="K21">
        <v>0.97</v>
      </c>
    </row>
    <row r="22" spans="1:11" x14ac:dyDescent="0.2">
      <c r="A22" t="s">
        <v>25</v>
      </c>
      <c r="B22">
        <v>2.2400000000000002</v>
      </c>
      <c r="D22" t="s">
        <v>67</v>
      </c>
      <c r="E22">
        <v>10.9</v>
      </c>
      <c r="F22" t="s">
        <v>81</v>
      </c>
      <c r="G22">
        <v>1.1200000000000001</v>
      </c>
      <c r="H22" t="s">
        <v>116</v>
      </c>
      <c r="I22">
        <v>2</v>
      </c>
      <c r="K22" s="1">
        <f>SUM(K18:K21)*K16</f>
        <v>17.920000000000002</v>
      </c>
    </row>
    <row r="23" spans="1:11" x14ac:dyDescent="0.2">
      <c r="A23" t="s">
        <v>26</v>
      </c>
      <c r="B23">
        <v>0.9</v>
      </c>
      <c r="D23" t="s">
        <v>68</v>
      </c>
      <c r="E23">
        <v>1.91</v>
      </c>
      <c r="F23" t="s">
        <v>82</v>
      </c>
      <c r="G23">
        <v>1.1200000000000001</v>
      </c>
      <c r="H23" t="s">
        <v>117</v>
      </c>
      <c r="I23">
        <v>2.0299999999999998</v>
      </c>
    </row>
    <row r="24" spans="1:11" x14ac:dyDescent="0.2">
      <c r="A24" t="s">
        <v>27</v>
      </c>
      <c r="B24">
        <v>0.45</v>
      </c>
      <c r="D24" t="s">
        <v>69</v>
      </c>
      <c r="E24">
        <v>0.8</v>
      </c>
      <c r="F24" t="s">
        <v>83</v>
      </c>
      <c r="G24">
        <v>1.34</v>
      </c>
      <c r="H24" t="s">
        <v>118</v>
      </c>
      <c r="I24">
        <v>1.1299999999999999</v>
      </c>
    </row>
    <row r="25" spans="1:11" x14ac:dyDescent="0.2">
      <c r="A25" t="s">
        <v>28</v>
      </c>
      <c r="B25">
        <v>0.45</v>
      </c>
      <c r="D25" t="s">
        <v>70</v>
      </c>
      <c r="E25">
        <v>0.8</v>
      </c>
      <c r="F25" t="s">
        <v>84</v>
      </c>
      <c r="G25">
        <v>1.34</v>
      </c>
      <c r="H25" t="s">
        <v>119</v>
      </c>
      <c r="I25">
        <v>1.05</v>
      </c>
    </row>
    <row r="26" spans="1:11" x14ac:dyDescent="0.2">
      <c r="A26" t="s">
        <v>29</v>
      </c>
      <c r="B26">
        <v>0.9</v>
      </c>
      <c r="D26" t="s">
        <v>71</v>
      </c>
      <c r="E26">
        <v>0.8</v>
      </c>
      <c r="F26" t="s">
        <v>85</v>
      </c>
      <c r="G26">
        <v>1.33</v>
      </c>
      <c r="H26" t="s">
        <v>120</v>
      </c>
      <c r="I26">
        <v>1.05</v>
      </c>
    </row>
    <row r="27" spans="1:11" x14ac:dyDescent="0.2">
      <c r="A27" t="s">
        <v>30</v>
      </c>
      <c r="B27">
        <v>0.45</v>
      </c>
      <c r="D27" t="s">
        <v>72</v>
      </c>
      <c r="E27">
        <v>0.8</v>
      </c>
      <c r="F27" t="s">
        <v>86</v>
      </c>
      <c r="G27">
        <v>1.34</v>
      </c>
      <c r="H27" t="s">
        <v>121</v>
      </c>
      <c r="I27">
        <v>1.1299999999999999</v>
      </c>
    </row>
    <row r="28" spans="1:11" x14ac:dyDescent="0.2">
      <c r="A28" t="s">
        <v>31</v>
      </c>
      <c r="B28">
        <v>0.9</v>
      </c>
      <c r="D28" t="s">
        <v>73</v>
      </c>
      <c r="E28">
        <v>0.8</v>
      </c>
      <c r="F28" t="s">
        <v>87</v>
      </c>
      <c r="G28">
        <v>1.1200000000000001</v>
      </c>
      <c r="I28" s="1">
        <f>SUM(I18:I27)*I16</f>
        <v>199.91999999999996</v>
      </c>
    </row>
    <row r="29" spans="1:11" x14ac:dyDescent="0.2">
      <c r="A29" t="s">
        <v>32</v>
      </c>
      <c r="B29">
        <v>0.45</v>
      </c>
      <c r="D29" t="s">
        <v>74</v>
      </c>
      <c r="E29">
        <v>0.8</v>
      </c>
      <c r="F29" t="s">
        <v>88</v>
      </c>
      <c r="G29">
        <v>1.1200000000000001</v>
      </c>
    </row>
    <row r="30" spans="1:11" x14ac:dyDescent="0.2">
      <c r="A30" t="s">
        <v>33</v>
      </c>
      <c r="B30">
        <v>0.9</v>
      </c>
      <c r="D30" t="s">
        <v>75</v>
      </c>
      <c r="E30">
        <v>1.1299999999999999</v>
      </c>
      <c r="F30" t="s">
        <v>89</v>
      </c>
      <c r="G30">
        <v>1.1200000000000001</v>
      </c>
    </row>
    <row r="31" spans="1:11" x14ac:dyDescent="0.2">
      <c r="A31" t="s">
        <v>34</v>
      </c>
      <c r="B31">
        <v>0.45</v>
      </c>
      <c r="D31" t="s">
        <v>76</v>
      </c>
      <c r="E31">
        <v>1.1299999999999999</v>
      </c>
      <c r="F31" t="s">
        <v>90</v>
      </c>
      <c r="G31">
        <v>1.1200000000000001</v>
      </c>
    </row>
    <row r="32" spans="1:11" x14ac:dyDescent="0.2">
      <c r="A32" t="s">
        <v>35</v>
      </c>
      <c r="B32">
        <v>0.45</v>
      </c>
      <c r="E32" s="1">
        <f>SUM(E18:E31)*E16</f>
        <v>511.72999999999996</v>
      </c>
      <c r="F32" t="s">
        <v>91</v>
      </c>
      <c r="G32">
        <v>1.1499999999999999</v>
      </c>
    </row>
    <row r="33" spans="1:11" x14ac:dyDescent="0.2">
      <c r="A33" t="s">
        <v>36</v>
      </c>
      <c r="B33">
        <v>0.9</v>
      </c>
      <c r="F33" t="s">
        <v>92</v>
      </c>
      <c r="G33">
        <v>1.1499999999999999</v>
      </c>
    </row>
    <row r="34" spans="1:11" x14ac:dyDescent="0.2">
      <c r="A34" t="s">
        <v>37</v>
      </c>
      <c r="B34">
        <v>0.45</v>
      </c>
      <c r="F34" t="s">
        <v>93</v>
      </c>
      <c r="G34">
        <v>0.8</v>
      </c>
    </row>
    <row r="35" spans="1:11" x14ac:dyDescent="0.2">
      <c r="A35" t="s">
        <v>38</v>
      </c>
      <c r="B35">
        <v>0.9</v>
      </c>
      <c r="F35" t="s">
        <v>94</v>
      </c>
      <c r="G35">
        <v>0.8</v>
      </c>
    </row>
    <row r="36" spans="1:11" x14ac:dyDescent="0.2">
      <c r="A36" t="s">
        <v>39</v>
      </c>
      <c r="B36">
        <v>0.45</v>
      </c>
      <c r="F36" t="s">
        <v>95</v>
      </c>
      <c r="G36">
        <v>0.8</v>
      </c>
    </row>
    <row r="37" spans="1:11" x14ac:dyDescent="0.2">
      <c r="A37" t="s">
        <v>40</v>
      </c>
      <c r="B37">
        <v>0.9</v>
      </c>
      <c r="F37" t="s">
        <v>96</v>
      </c>
      <c r="G37">
        <v>0.8</v>
      </c>
    </row>
    <row r="38" spans="1:11" x14ac:dyDescent="0.2">
      <c r="A38" t="s">
        <v>41</v>
      </c>
      <c r="B38">
        <v>0.45</v>
      </c>
      <c r="F38" t="s">
        <v>97</v>
      </c>
      <c r="G38">
        <v>0.8</v>
      </c>
    </row>
    <row r="39" spans="1:11" x14ac:dyDescent="0.2">
      <c r="A39" t="s">
        <v>42</v>
      </c>
      <c r="B39">
        <v>0.9</v>
      </c>
      <c r="F39" t="s">
        <v>98</v>
      </c>
      <c r="G39">
        <v>0.8</v>
      </c>
    </row>
    <row r="40" spans="1:11" x14ac:dyDescent="0.2">
      <c r="A40" t="s">
        <v>43</v>
      </c>
      <c r="B40">
        <v>0.45</v>
      </c>
      <c r="F40" t="s">
        <v>99</v>
      </c>
      <c r="G40">
        <v>0.8</v>
      </c>
    </row>
    <row r="41" spans="1:11" x14ac:dyDescent="0.2">
      <c r="A41" t="s">
        <v>44</v>
      </c>
      <c r="B41">
        <v>0.45</v>
      </c>
      <c r="F41" t="s">
        <v>100</v>
      </c>
      <c r="G41">
        <v>0.8</v>
      </c>
    </row>
    <row r="42" spans="1:11" x14ac:dyDescent="0.2">
      <c r="A42" t="s">
        <v>45</v>
      </c>
      <c r="B42">
        <v>0.9</v>
      </c>
      <c r="F42" t="s">
        <v>101</v>
      </c>
      <c r="G42">
        <v>0.8</v>
      </c>
    </row>
    <row r="43" spans="1:11" x14ac:dyDescent="0.2">
      <c r="A43" t="s">
        <v>46</v>
      </c>
      <c r="B43">
        <v>0.45</v>
      </c>
      <c r="F43" t="s">
        <v>102</v>
      </c>
      <c r="G43">
        <v>0.8</v>
      </c>
      <c r="J43" s="3" t="s">
        <v>130</v>
      </c>
    </row>
    <row r="44" spans="1:11" ht="18" x14ac:dyDescent="0.25">
      <c r="A44" t="s">
        <v>47</v>
      </c>
      <c r="B44">
        <v>0.9</v>
      </c>
      <c r="F44" t="s">
        <v>122</v>
      </c>
      <c r="G44">
        <v>0.65</v>
      </c>
      <c r="J44" s="4">
        <f>(E32+G52+I28+K22)*2</f>
        <v>1801.9449999999997</v>
      </c>
      <c r="K44" s="3" t="s">
        <v>6</v>
      </c>
    </row>
    <row r="45" spans="1:11" x14ac:dyDescent="0.2">
      <c r="A45" t="s">
        <v>48</v>
      </c>
      <c r="B45">
        <v>0.45</v>
      </c>
      <c r="F45" t="s">
        <v>123</v>
      </c>
      <c r="G45">
        <v>0.56000000000000005</v>
      </c>
    </row>
    <row r="46" spans="1:11" x14ac:dyDescent="0.2">
      <c r="A46" t="s">
        <v>49</v>
      </c>
      <c r="B46">
        <v>0.9</v>
      </c>
      <c r="F46" t="s">
        <v>124</v>
      </c>
      <c r="G46">
        <v>0.38</v>
      </c>
    </row>
    <row r="47" spans="1:11" x14ac:dyDescent="0.2">
      <c r="A47" t="s">
        <v>50</v>
      </c>
      <c r="B47">
        <v>0.45</v>
      </c>
      <c r="F47" t="s">
        <v>125</v>
      </c>
      <c r="G47">
        <v>0.68</v>
      </c>
    </row>
    <row r="48" spans="1:11" x14ac:dyDescent="0.2">
      <c r="A48" t="s">
        <v>51</v>
      </c>
      <c r="B48">
        <v>0.9</v>
      </c>
      <c r="F48" t="s">
        <v>126</v>
      </c>
      <c r="G48">
        <v>0.68</v>
      </c>
    </row>
    <row r="49" spans="1:7" x14ac:dyDescent="0.2">
      <c r="A49" t="s">
        <v>52</v>
      </c>
      <c r="B49">
        <v>0.45</v>
      </c>
      <c r="F49" t="s">
        <v>127</v>
      </c>
      <c r="G49">
        <v>0.38</v>
      </c>
    </row>
    <row r="50" spans="1:7" x14ac:dyDescent="0.2">
      <c r="A50" t="s">
        <v>53</v>
      </c>
      <c r="B50">
        <v>0.45</v>
      </c>
      <c r="F50" t="s">
        <v>128</v>
      </c>
      <c r="G50">
        <v>0.56000000000000005</v>
      </c>
    </row>
    <row r="51" spans="1:7" x14ac:dyDescent="0.2">
      <c r="A51" t="s">
        <v>54</v>
      </c>
      <c r="B51">
        <v>0.9</v>
      </c>
      <c r="F51" t="s">
        <v>129</v>
      </c>
      <c r="G51">
        <v>0.65</v>
      </c>
    </row>
    <row r="52" spans="1:7" x14ac:dyDescent="0.2">
      <c r="A52" t="s">
        <v>55</v>
      </c>
      <c r="B52">
        <v>0.45</v>
      </c>
      <c r="G52" s="1">
        <f>SUM(G18:G51)*G16</f>
        <v>171.4025</v>
      </c>
    </row>
    <row r="53" spans="1:7" x14ac:dyDescent="0.2">
      <c r="A53" t="s">
        <v>56</v>
      </c>
      <c r="B53">
        <v>0.9</v>
      </c>
    </row>
    <row r="54" spans="1:7" x14ac:dyDescent="0.2">
      <c r="A54" t="s">
        <v>57</v>
      </c>
      <c r="B54">
        <v>0.45</v>
      </c>
    </row>
    <row r="55" spans="1:7" x14ac:dyDescent="0.2">
      <c r="A55" t="s">
        <v>58</v>
      </c>
      <c r="B55">
        <v>0.45</v>
      </c>
    </row>
    <row r="56" spans="1:7" x14ac:dyDescent="0.2">
      <c r="A56" t="s">
        <v>59</v>
      </c>
      <c r="B56">
        <v>2.2400000000000002</v>
      </c>
    </row>
    <row r="57" spans="1:7" x14ac:dyDescent="0.2">
      <c r="A57" t="s">
        <v>60</v>
      </c>
      <c r="B57">
        <v>5.4</v>
      </c>
    </row>
    <row r="58" spans="1:7" x14ac:dyDescent="0.2">
      <c r="A58" t="s">
        <v>61</v>
      </c>
      <c r="B58">
        <v>5.4</v>
      </c>
    </row>
    <row r="59" spans="1:7" x14ac:dyDescent="0.2">
      <c r="A59" t="s">
        <v>62</v>
      </c>
      <c r="B59">
        <v>4.5999999999999996</v>
      </c>
    </row>
    <row r="60" spans="1:7" x14ac:dyDescent="0.2">
      <c r="B60" s="1">
        <f>SUM(B18:B59)</f>
        <v>74.580000000000041</v>
      </c>
    </row>
    <row r="68" spans="2:8" x14ac:dyDescent="0.2">
      <c r="B68" t="s">
        <v>110</v>
      </c>
      <c r="D68" t="s">
        <v>111</v>
      </c>
      <c r="F68" t="s">
        <v>112</v>
      </c>
      <c r="H68" t="s">
        <v>113</v>
      </c>
    </row>
    <row r="69" spans="2:8" x14ac:dyDescent="0.2">
      <c r="B69" s="3" t="s">
        <v>109</v>
      </c>
      <c r="D69" s="3" t="s">
        <v>109</v>
      </c>
      <c r="F69" s="3" t="s">
        <v>109</v>
      </c>
      <c r="H69" s="3" t="s">
        <v>109</v>
      </c>
    </row>
    <row r="70" spans="2:8" x14ac:dyDescent="0.2">
      <c r="B70" s="2">
        <v>14.02</v>
      </c>
      <c r="D70" s="2">
        <v>5.45</v>
      </c>
      <c r="F70" s="2">
        <v>10.199999999999999</v>
      </c>
      <c r="H70" s="2">
        <v>4</v>
      </c>
    </row>
    <row r="73" spans="2:8" x14ac:dyDescent="0.2">
      <c r="C73" t="s">
        <v>129</v>
      </c>
      <c r="D73">
        <v>0.65</v>
      </c>
      <c r="G73" t="s">
        <v>131</v>
      </c>
      <c r="H73">
        <v>0.75</v>
      </c>
    </row>
    <row r="74" spans="2:8" x14ac:dyDescent="0.2">
      <c r="C74" t="s">
        <v>146</v>
      </c>
      <c r="D74">
        <v>0.65</v>
      </c>
      <c r="G74" t="s">
        <v>132</v>
      </c>
      <c r="H74">
        <v>1.6</v>
      </c>
    </row>
    <row r="75" spans="2:8" x14ac:dyDescent="0.2">
      <c r="C75" t="s">
        <v>147</v>
      </c>
      <c r="D75">
        <v>0.65</v>
      </c>
      <c r="G75" t="s">
        <v>133</v>
      </c>
      <c r="H75">
        <v>1.55</v>
      </c>
    </row>
    <row r="76" spans="2:8" x14ac:dyDescent="0.2">
      <c r="C76" t="s">
        <v>148</v>
      </c>
      <c r="D76">
        <v>0.65</v>
      </c>
      <c r="G76" t="s">
        <v>137</v>
      </c>
      <c r="H76">
        <v>1.6</v>
      </c>
    </row>
    <row r="77" spans="2:8" x14ac:dyDescent="0.2">
      <c r="C77" t="s">
        <v>149</v>
      </c>
      <c r="D77">
        <v>0.65</v>
      </c>
      <c r="G77" t="s">
        <v>138</v>
      </c>
      <c r="H77">
        <v>1.55</v>
      </c>
    </row>
    <row r="78" spans="2:8" x14ac:dyDescent="0.2">
      <c r="C78" t="s">
        <v>150</v>
      </c>
      <c r="D78">
        <v>0.65</v>
      </c>
      <c r="G78" s="3" t="s">
        <v>134</v>
      </c>
      <c r="H78">
        <v>3.25</v>
      </c>
    </row>
    <row r="79" spans="2:8" x14ac:dyDescent="0.2">
      <c r="C79" t="s">
        <v>151</v>
      </c>
      <c r="D79">
        <v>0.65</v>
      </c>
      <c r="G79" s="3" t="s">
        <v>135</v>
      </c>
      <c r="H79">
        <v>3.25</v>
      </c>
    </row>
    <row r="80" spans="2:8" x14ac:dyDescent="0.2">
      <c r="C80" t="s">
        <v>152</v>
      </c>
      <c r="D80">
        <v>0.65</v>
      </c>
      <c r="G80" s="3" t="s">
        <v>136</v>
      </c>
      <c r="H80">
        <v>0.83</v>
      </c>
    </row>
    <row r="81" spans="3:8" x14ac:dyDescent="0.2">
      <c r="C81" t="s">
        <v>153</v>
      </c>
      <c r="D81">
        <v>0.65</v>
      </c>
      <c r="G81" t="s">
        <v>139</v>
      </c>
      <c r="H81">
        <v>0.65</v>
      </c>
    </row>
    <row r="82" spans="3:8" x14ac:dyDescent="0.2">
      <c r="C82" t="s">
        <v>154</v>
      </c>
      <c r="D82">
        <v>0.65</v>
      </c>
      <c r="G82" t="s">
        <v>140</v>
      </c>
      <c r="H82">
        <v>0.65</v>
      </c>
    </row>
    <row r="83" spans="3:8" x14ac:dyDescent="0.2">
      <c r="C83" t="s">
        <v>155</v>
      </c>
      <c r="D83">
        <v>0.65</v>
      </c>
      <c r="G83" t="s">
        <v>141</v>
      </c>
      <c r="H83">
        <v>0.65</v>
      </c>
    </row>
    <row r="84" spans="3:8" x14ac:dyDescent="0.2">
      <c r="D84" s="1">
        <f>SUM(D73:D83)*D70</f>
        <v>38.967500000000008</v>
      </c>
      <c r="G84" t="s">
        <v>142</v>
      </c>
      <c r="H84">
        <v>0.65</v>
      </c>
    </row>
    <row r="85" spans="3:8" x14ac:dyDescent="0.2">
      <c r="G85" t="s">
        <v>143</v>
      </c>
      <c r="H85">
        <v>0.65</v>
      </c>
    </row>
    <row r="86" spans="3:8" x14ac:dyDescent="0.2">
      <c r="G86" t="s">
        <v>144</v>
      </c>
      <c r="H86">
        <v>0.65</v>
      </c>
    </row>
    <row r="87" spans="3:8" x14ac:dyDescent="0.2">
      <c r="G87" t="s">
        <v>145</v>
      </c>
      <c r="H87">
        <v>0.65</v>
      </c>
    </row>
    <row r="88" spans="3:8" x14ac:dyDescent="0.2">
      <c r="H88" s="1">
        <f>SUM(H73:H87)*H70</f>
        <v>75.719999999999985</v>
      </c>
    </row>
    <row r="91" spans="3:8" x14ac:dyDescent="0.2">
      <c r="D91" s="3" t="s">
        <v>156</v>
      </c>
    </row>
    <row r="92" spans="3:8" ht="18" x14ac:dyDescent="0.25">
      <c r="D92" s="4">
        <f>D84+H88</f>
        <v>114.6875</v>
      </c>
      <c r="E92" s="3" t="s">
        <v>6</v>
      </c>
    </row>
    <row r="99" spans="1:10" x14ac:dyDescent="0.2">
      <c r="A99" t="s">
        <v>110</v>
      </c>
      <c r="B99" s="3" t="s">
        <v>157</v>
      </c>
      <c r="C99" s="3" t="s">
        <v>158</v>
      </c>
      <c r="D99" s="3" t="s">
        <v>113</v>
      </c>
      <c r="E99" s="3" t="s">
        <v>159</v>
      </c>
      <c r="F99" t="s">
        <v>111</v>
      </c>
      <c r="G99" t="s">
        <v>112</v>
      </c>
      <c r="H99" s="3" t="s">
        <v>160</v>
      </c>
    </row>
    <row r="100" spans="1:10" x14ac:dyDescent="0.2">
      <c r="A100" s="3" t="s">
        <v>109</v>
      </c>
      <c r="B100" s="3" t="s">
        <v>109</v>
      </c>
      <c r="C100" s="3" t="s">
        <v>109</v>
      </c>
      <c r="D100" s="3" t="s">
        <v>109</v>
      </c>
      <c r="E100" s="3" t="s">
        <v>109</v>
      </c>
      <c r="F100" s="3" t="s">
        <v>109</v>
      </c>
      <c r="G100" s="3" t="s">
        <v>109</v>
      </c>
      <c r="H100" s="3" t="s">
        <v>109</v>
      </c>
      <c r="J100" s="3"/>
    </row>
    <row r="101" spans="1:10" x14ac:dyDescent="0.2">
      <c r="A101" s="2">
        <v>14.02</v>
      </c>
      <c r="B101" s="2">
        <v>18.170000000000002</v>
      </c>
      <c r="C101" s="2">
        <v>22.87</v>
      </c>
      <c r="D101" s="5">
        <v>4</v>
      </c>
      <c r="E101" s="5">
        <v>4.54</v>
      </c>
      <c r="F101" s="5">
        <v>5.45</v>
      </c>
      <c r="G101" s="6">
        <v>10.199999999999999</v>
      </c>
      <c r="H101" s="8">
        <v>17.809999999999999</v>
      </c>
      <c r="J101" s="7"/>
    </row>
  </sheetData>
  <customSheetViews>
    <customSheetView guid="{77FBA20D-B7A8-4E59-9EA0-C2E164A859E5}" showPageBreaks="1" state="hidden" topLeftCell="A69">
      <selection activeCell="F107" sqref="F107"/>
      <pageMargins left="0.7" right="0.7" top="0.75" bottom="0.75" header="0.3" footer="0.3"/>
      <pageSetup orientation="portrait" verticalDpi="0" r:id="rId1"/>
    </customSheetView>
    <customSheetView guid="{29EEB747-74A5-4940-BEF5-9BF888B1466C}" state="hidden" topLeftCell="A69">
      <selection activeCell="F107" sqref="F107"/>
      <pageMargins left="0.7" right="0.7" top="0.75" bottom="0.75" header="0.3" footer="0.3"/>
      <pageSetup orientation="portrait" verticalDpi="0" r:id="rId2"/>
    </customSheetView>
    <customSheetView guid="{162F41BB-6EF8-4BEC-8280-B4ACEB394702}" state="hidden" topLeftCell="A69">
      <selection activeCell="F107" sqref="F107"/>
      <pageMargins left="0.7" right="0.7" top="0.75" bottom="0.75" header="0.3" footer="0.3"/>
      <pageSetup orientation="portrait" verticalDpi="0" r:id="rId3"/>
    </customSheetView>
    <customSheetView guid="{ED85AC9F-31ED-4F26-80A8-243EAF1D1219}" state="hidden" topLeftCell="A69">
      <selection activeCell="F107" sqref="F107"/>
      <pageMargins left="0.7" right="0.7" top="0.75" bottom="0.75" header="0.3" footer="0.3"/>
      <pageSetup orientation="portrait" verticalDpi="0" r:id="rId4"/>
    </customSheetView>
    <customSheetView guid="{207E52B2-BF48-4D16-9D87-7045D750C14B}" state="hidden" topLeftCell="A69">
      <selection activeCell="F107" sqref="F107"/>
      <pageMargins left="0.7" right="0.7" top="0.75" bottom="0.75" header="0.3" footer="0.3"/>
      <pageSetup orientation="portrait" verticalDpi="0" r:id="rId5"/>
    </customSheetView>
    <customSheetView guid="{5E0AEEAB-0A36-45A3-8D98-7068235238A0}" state="hidden" topLeftCell="A69">
      <selection activeCell="F107" sqref="F107"/>
      <pageMargins left="0.7" right="0.7" top="0.75" bottom="0.75" header="0.3" footer="0.3"/>
      <pageSetup orientation="portrait" verticalDpi="0" r:id="rId6"/>
    </customSheetView>
    <customSheetView guid="{F6114E7D-9C9D-4E29-A18C-0F6C3CFC0A33}" state="hidden" topLeftCell="A69">
      <selection activeCell="F107" sqref="F107"/>
      <pageMargins left="0.7" right="0.7" top="0.75" bottom="0.75" header="0.3" footer="0.3"/>
      <pageSetup orientation="portrait" verticalDpi="0" r:id="rId7"/>
    </customSheetView>
    <customSheetView guid="{1E03F048-D478-4478-8644-0CE4BC87DC79}" state="hidden" topLeftCell="A69">
      <selection activeCell="F107" sqref="F107"/>
      <pageMargins left="0.7" right="0.7" top="0.75" bottom="0.75" header="0.3" footer="0.3"/>
      <pageSetup orientation="portrait" verticalDpi="0" r:id="rId8"/>
    </customSheetView>
  </customSheetViews>
  <pageMargins left="0.7" right="0.7" top="0.75" bottom="0.75" header="0.3" footer="0.3"/>
  <pageSetup orientation="portrait" verticalDpi="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DATOS</vt:lpstr>
      <vt:lpstr>CARATULA</vt:lpstr>
      <vt:lpstr>EDIFICIO DE REPOSO</vt:lpstr>
      <vt:lpstr>Hoja1</vt:lpstr>
      <vt:lpstr>CARATULA!Área_de_impresión</vt:lpstr>
      <vt:lpstr>'EDIFICIO DE REPOSO'!Área_de_impresión</vt:lpstr>
      <vt:lpstr>CARATULA!Títulos_a_imprimir</vt:lpstr>
      <vt:lpstr>'EDIFICIO DE REPOSO'!Títulos_a_imprimir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16</dc:creator>
  <cp:lastModifiedBy>Trejo Ordoñez, Arturo</cp:lastModifiedBy>
  <cp:lastPrinted>2014-09-18T19:17:50Z</cp:lastPrinted>
  <dcterms:created xsi:type="dcterms:W3CDTF">2011-05-26T15:13:33Z</dcterms:created>
  <dcterms:modified xsi:type="dcterms:W3CDTF">2015-04-01T00:26:07Z</dcterms:modified>
</cp:coreProperties>
</file>